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8190" tabRatio="675" activeTab="1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39" i="8"/>
  <c r="I42" i="9" l="1"/>
  <c r="L42" i="9"/>
  <c r="K7" i="9"/>
  <c r="K13" i="9"/>
  <c r="K15" i="9"/>
  <c r="H42" i="9"/>
  <c r="J42" i="9"/>
  <c r="BK45" i="8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K40" i="8"/>
  <c r="BK3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52" i="8"/>
  <c r="BK38" i="8"/>
  <c r="BK41" i="8"/>
  <c r="K40" i="9" l="1"/>
  <c r="K38" i="9"/>
  <c r="K36" i="9"/>
  <c r="K34" i="9"/>
  <c r="K32" i="9"/>
  <c r="K30" i="9"/>
  <c r="K28" i="9"/>
  <c r="K26" i="9"/>
  <c r="K24" i="9"/>
  <c r="K22" i="9"/>
  <c r="K20" i="9"/>
  <c r="K18" i="9"/>
  <c r="K16" i="9"/>
  <c r="K14" i="9"/>
  <c r="K12" i="9"/>
  <c r="K10" i="9"/>
  <c r="K8" i="9"/>
  <c r="K6" i="9"/>
  <c r="K41" i="9"/>
  <c r="K39" i="9"/>
  <c r="K37" i="9"/>
  <c r="K35" i="9"/>
  <c r="K33" i="9"/>
  <c r="K31" i="9"/>
  <c r="K29" i="9"/>
  <c r="K27" i="9"/>
  <c r="K25" i="9"/>
  <c r="K23" i="9"/>
  <c r="K21" i="9"/>
  <c r="K19" i="9"/>
  <c r="K17" i="9"/>
  <c r="K11" i="9"/>
  <c r="K9" i="9"/>
  <c r="D42" i="9"/>
  <c r="G42" i="9"/>
  <c r="E42" i="9"/>
  <c r="F42" i="9"/>
  <c r="BK8" i="8"/>
  <c r="BK9" i="8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3" i="8"/>
  <c r="BK24" i="8"/>
  <c r="BK25" i="8"/>
  <c r="BK26" i="8"/>
  <c r="BK32" i="8"/>
  <c r="BK33" i="8" s="1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5" i="8"/>
  <c r="BK37" i="8"/>
  <c r="BK42" i="8"/>
  <c r="BK43" i="8"/>
  <c r="BK44" i="8"/>
  <c r="N47" i="8"/>
  <c r="BK51" i="8"/>
  <c r="BK53" i="8" s="1"/>
  <c r="BK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2" i="8"/>
  <c r="BK73" i="8" s="1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K62" i="8"/>
  <c r="G62" i="8"/>
  <c r="C62" i="8"/>
  <c r="K5" i="9"/>
  <c r="K42" i="9" s="1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R69" i="8" s="1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BK47" i="8"/>
  <c r="D47" i="8"/>
  <c r="V28" i="8"/>
  <c r="BK27" i="8"/>
  <c r="BK15" i="8"/>
  <c r="I28" i="8"/>
  <c r="G69" i="8" l="1"/>
  <c r="AW69" i="8"/>
  <c r="BA69" i="8"/>
  <c r="BE69" i="8"/>
  <c r="BI69" i="8"/>
  <c r="AD69" i="8"/>
  <c r="AH69" i="8"/>
  <c r="AX69" i="8"/>
  <c r="AB69" i="8"/>
  <c r="AF69" i="8"/>
  <c r="N69" i="8"/>
  <c r="BC69" i="8"/>
  <c r="T69" i="8"/>
  <c r="AJ69" i="8"/>
  <c r="AV69" i="8"/>
  <c r="AZ69" i="8"/>
  <c r="AT69" i="8"/>
  <c r="BB69" i="8"/>
  <c r="F69" i="8"/>
  <c r="BF69" i="8"/>
  <c r="U69" i="8"/>
  <c r="AG69" i="8"/>
  <c r="AK69" i="8"/>
  <c r="AO69" i="8"/>
  <c r="AS69" i="8"/>
  <c r="V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S69" i="8"/>
  <c r="O69" i="8"/>
  <c r="AI69" i="8"/>
  <c r="AQ69" i="8"/>
  <c r="AU69" i="8"/>
  <c r="BK28" i="8"/>
  <c r="BK69" i="8" s="1"/>
</calcChain>
</file>

<file path=xl/sharedStrings.xml><?xml version="1.0" encoding="utf-8"?>
<sst xmlns="http://schemas.openxmlformats.org/spreadsheetml/2006/main" count="177" uniqueCount="132">
  <si>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</si>
  <si>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</si>
  <si>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</si>
  <si>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</si>
  <si>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</si>
  <si>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</si>
  <si>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</si>
  <si>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</si>
  <si>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</si>
  <si>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</si>
  <si>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</si>
  <si>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</si>
  <si>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</si>
  <si>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</si>
  <si>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</si>
  <si>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</si>
  <si>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</si>
  <si>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</si>
  <si>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</si>
  <si>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</si>
  <si>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</si>
  <si>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</si>
  <si>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</si>
  <si>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</si>
  <si>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</si>
  <si>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</si>
  <si>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</si>
  <si>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</si>
  <si>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</si>
  <si>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</si>
  <si>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</si>
  <si>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</si>
  <si>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</si>
  <si>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</si>
  <si>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</si>
  <si>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</si>
  <si>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</si>
  <si>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</si>
  <si>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</si>
  <si>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</si>
  <si>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</si>
  <si>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</si>
  <si>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</si>
  <si>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</si>
  <si>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</si>
  <si>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</si>
  <si>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</si>
  <si>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</si>
  <si>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</si>
  <si>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</si>
  <si>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</si>
  <si>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</si>
  <si>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</si>
  <si>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</si>
  <si>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</si>
  <si>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</si>
  <si>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</si>
  <si>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</si>
  <si>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</si>
  <si>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</si>
  <si>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</si>
  <si>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</si>
  <si>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</si>
  <si>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</si>
  <si>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</si>
  <si>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</si>
  <si>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</si>
  <si>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</si>
  <si>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</si>
  <si>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</si>
  <si>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</si>
  <si>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</si>
  <si>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</si>
  <si>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</si>
  <si>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</si>
  <si>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</si>
  <si>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</si>
  <si>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</si>
  <si>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</si>
  <si>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</si>
  <si>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</si>
  <si>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</si>
  <si>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</si>
  <si>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</si>
  <si>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</si>
  <si>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</si>
  <si>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</si>
  <si>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</si>
  <si>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</si>
  <si>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</si>
  <si>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</si>
  <si>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</si>
  <si>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</si>
  <si>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</si>
  <si>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</si>
  <si>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</si>
  <si>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</si>
  <si>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</si>
  <si>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</si>
  <si>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</si>
  <si>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</si>
  <si>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</si>
  <si>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</si>
  <si>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</si>
  <si>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</si>
  <si>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</si>
  <si>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</si>
  <si>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</si>
  <si>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</si>
  <si>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</si>
  <si>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</si>
  <si>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</si>
  <si>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</si>
  <si>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</si>
  <si>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</si>
  <si>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</si>
  <si>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</si>
  <si>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</si>
  <si>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</si>
  <si>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</si>
  <si>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</si>
  <si>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</si>
  <si>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</si>
  <si>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</si>
  <si>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</si>
  <si>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</si>
  <si>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</si>
  <si>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Healthcare Fund</t>
  </si>
  <si>
    <t>IDBI MIDCAP Fund</t>
  </si>
  <si>
    <t>IDBI Mutual Fund: Net Average Assets Under Management (AAUM) as on 30-September-2019
(All figures in Rs. Crore)</t>
  </si>
  <si>
    <t>Table showing State wise /Union Territory wise contribution to AAUM of category of schemes as on 30-September-2019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</si>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</sst>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5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92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43" fontId="0" fillId="0" borderId="0" xfId="0" applyNumberForma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Fill="1" applyBorder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C88"/>
  <sheetViews>
    <sheetView showGridLines="0" zoomScale="85" zoomScaleNormal="85" workbookViewId="0">
      <selection activeCell="B1" sqref="B1:B5"/>
    </sheetView>
  </sheetViews>
  <sheetFormatPr defaultRowHeight="12.75" x14ac:dyDescent="0.2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5.1406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 x14ac:dyDescent="0.35">
      <c r="A1" s="85" t="s">
        <v>75</v>
      </c>
      <c r="B1" s="62" t="s">
        <v>28</v>
      </c>
      <c r="C1" s="76" t="s">
        <v>129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8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0" customFormat="1" ht="18.75" customHeight="1" thickBot="1" x14ac:dyDescent="0.4">
      <c r="A2" s="86"/>
      <c r="B2" s="63"/>
      <c r="C2" s="64" t="s">
        <v>27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/>
      <c r="W2" s="64" t="s">
        <v>25</v>
      </c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6"/>
      <c r="AQ2" s="64" t="s">
        <v>26</v>
      </c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6"/>
      <c r="BK2" s="79" t="s">
        <v>23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pans="1:107" s="12" customFormat="1" ht="18.75" thickBot="1" x14ac:dyDescent="0.4">
      <c r="A3" s="86"/>
      <c r="B3" s="63"/>
      <c r="C3" s="70" t="s">
        <v>120</v>
      </c>
      <c r="D3" s="71"/>
      <c r="E3" s="71"/>
      <c r="F3" s="71"/>
      <c r="G3" s="71"/>
      <c r="H3" s="71"/>
      <c r="I3" s="71"/>
      <c r="J3" s="71"/>
      <c r="K3" s="71"/>
      <c r="L3" s="72"/>
      <c r="M3" s="70" t="s">
        <v>121</v>
      </c>
      <c r="N3" s="71"/>
      <c r="O3" s="71"/>
      <c r="P3" s="71"/>
      <c r="Q3" s="71"/>
      <c r="R3" s="71"/>
      <c r="S3" s="71"/>
      <c r="T3" s="71"/>
      <c r="U3" s="71"/>
      <c r="V3" s="72"/>
      <c r="W3" s="70" t="s">
        <v>120</v>
      </c>
      <c r="X3" s="71"/>
      <c r="Y3" s="71"/>
      <c r="Z3" s="71"/>
      <c r="AA3" s="71"/>
      <c r="AB3" s="71"/>
      <c r="AC3" s="71"/>
      <c r="AD3" s="71"/>
      <c r="AE3" s="71"/>
      <c r="AF3" s="72"/>
      <c r="AG3" s="70" t="s">
        <v>121</v>
      </c>
      <c r="AH3" s="71"/>
      <c r="AI3" s="71"/>
      <c r="AJ3" s="71"/>
      <c r="AK3" s="71"/>
      <c r="AL3" s="71"/>
      <c r="AM3" s="71"/>
      <c r="AN3" s="71"/>
      <c r="AO3" s="71"/>
      <c r="AP3" s="72"/>
      <c r="AQ3" s="70" t="s">
        <v>120</v>
      </c>
      <c r="AR3" s="71"/>
      <c r="AS3" s="71"/>
      <c r="AT3" s="71"/>
      <c r="AU3" s="71"/>
      <c r="AV3" s="71"/>
      <c r="AW3" s="71"/>
      <c r="AX3" s="71"/>
      <c r="AY3" s="71"/>
      <c r="AZ3" s="72"/>
      <c r="BA3" s="70" t="s">
        <v>121</v>
      </c>
      <c r="BB3" s="71"/>
      <c r="BC3" s="71"/>
      <c r="BD3" s="71"/>
      <c r="BE3" s="71"/>
      <c r="BF3" s="71"/>
      <c r="BG3" s="71"/>
      <c r="BH3" s="71"/>
      <c r="BI3" s="71"/>
      <c r="BJ3" s="72"/>
      <c r="BK3" s="80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</row>
    <row r="4" spans="1:107" s="12" customFormat="1" ht="18" x14ac:dyDescent="0.35">
      <c r="A4" s="86"/>
      <c r="B4" s="63"/>
      <c r="C4" s="67" t="s">
        <v>34</v>
      </c>
      <c r="D4" s="68"/>
      <c r="E4" s="68"/>
      <c r="F4" s="68"/>
      <c r="G4" s="69"/>
      <c r="H4" s="67" t="s">
        <v>35</v>
      </c>
      <c r="I4" s="68"/>
      <c r="J4" s="68"/>
      <c r="K4" s="68"/>
      <c r="L4" s="69"/>
      <c r="M4" s="67" t="s">
        <v>34</v>
      </c>
      <c r="N4" s="68"/>
      <c r="O4" s="68"/>
      <c r="P4" s="68"/>
      <c r="Q4" s="69"/>
      <c r="R4" s="67" t="s">
        <v>35</v>
      </c>
      <c r="S4" s="68"/>
      <c r="T4" s="68"/>
      <c r="U4" s="68"/>
      <c r="V4" s="69"/>
      <c r="W4" s="67" t="s">
        <v>34</v>
      </c>
      <c r="X4" s="68"/>
      <c r="Y4" s="68"/>
      <c r="Z4" s="68"/>
      <c r="AA4" s="69"/>
      <c r="AB4" s="67" t="s">
        <v>35</v>
      </c>
      <c r="AC4" s="68"/>
      <c r="AD4" s="68"/>
      <c r="AE4" s="68"/>
      <c r="AF4" s="69"/>
      <c r="AG4" s="67" t="s">
        <v>34</v>
      </c>
      <c r="AH4" s="68"/>
      <c r="AI4" s="68"/>
      <c r="AJ4" s="68"/>
      <c r="AK4" s="69"/>
      <c r="AL4" s="67" t="s">
        <v>35</v>
      </c>
      <c r="AM4" s="68"/>
      <c r="AN4" s="68"/>
      <c r="AO4" s="68"/>
      <c r="AP4" s="69"/>
      <c r="AQ4" s="67" t="s">
        <v>34</v>
      </c>
      <c r="AR4" s="68"/>
      <c r="AS4" s="68"/>
      <c r="AT4" s="68"/>
      <c r="AU4" s="69"/>
      <c r="AV4" s="67" t="s">
        <v>35</v>
      </c>
      <c r="AW4" s="68"/>
      <c r="AX4" s="68"/>
      <c r="AY4" s="68"/>
      <c r="AZ4" s="69"/>
      <c r="BA4" s="67" t="s">
        <v>34</v>
      </c>
      <c r="BB4" s="68"/>
      <c r="BC4" s="68"/>
      <c r="BD4" s="68"/>
      <c r="BE4" s="69"/>
      <c r="BF4" s="67" t="s">
        <v>35</v>
      </c>
      <c r="BG4" s="68"/>
      <c r="BH4" s="68"/>
      <c r="BI4" s="68"/>
      <c r="BJ4" s="69"/>
      <c r="BK4" s="80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107" s="8" customFormat="1" ht="15" customHeight="1" x14ac:dyDescent="0.3">
      <c r="A5" s="86"/>
      <c r="B5" s="63"/>
      <c r="C5" s="14">
        <v>1</v>
      </c>
      <c r="D5" s="13">
        <v>2</v>
      </c>
      <c r="E5" s="13">
        <v>3</v>
      </c>
      <c r="F5" s="13">
        <v>4</v>
      </c>
      <c r="G5" s="15">
        <v>5</v>
      </c>
      <c r="H5" s="14">
        <v>1</v>
      </c>
      <c r="I5" s="13">
        <v>2</v>
      </c>
      <c r="J5" s="13">
        <v>3</v>
      </c>
      <c r="K5" s="13">
        <v>4</v>
      </c>
      <c r="L5" s="15">
        <v>5</v>
      </c>
      <c r="M5" s="14">
        <v>1</v>
      </c>
      <c r="N5" s="13">
        <v>2</v>
      </c>
      <c r="O5" s="13">
        <v>3</v>
      </c>
      <c r="P5" s="13">
        <v>4</v>
      </c>
      <c r="Q5" s="15">
        <v>5</v>
      </c>
      <c r="R5" s="14">
        <v>1</v>
      </c>
      <c r="S5" s="13">
        <v>2</v>
      </c>
      <c r="T5" s="13">
        <v>3</v>
      </c>
      <c r="U5" s="13">
        <v>4</v>
      </c>
      <c r="V5" s="15">
        <v>5</v>
      </c>
      <c r="W5" s="14">
        <v>1</v>
      </c>
      <c r="X5" s="13">
        <v>2</v>
      </c>
      <c r="Y5" s="13">
        <v>3</v>
      </c>
      <c r="Z5" s="13">
        <v>4</v>
      </c>
      <c r="AA5" s="15">
        <v>5</v>
      </c>
      <c r="AB5" s="14">
        <v>1</v>
      </c>
      <c r="AC5" s="13">
        <v>2</v>
      </c>
      <c r="AD5" s="13">
        <v>3</v>
      </c>
      <c r="AE5" s="13">
        <v>4</v>
      </c>
      <c r="AF5" s="15">
        <v>5</v>
      </c>
      <c r="AG5" s="14">
        <v>1</v>
      </c>
      <c r="AH5" s="13">
        <v>2</v>
      </c>
      <c r="AI5" s="13">
        <v>3</v>
      </c>
      <c r="AJ5" s="13">
        <v>4</v>
      </c>
      <c r="AK5" s="15">
        <v>5</v>
      </c>
      <c r="AL5" s="14">
        <v>1</v>
      </c>
      <c r="AM5" s="13">
        <v>2</v>
      </c>
      <c r="AN5" s="13">
        <v>3</v>
      </c>
      <c r="AO5" s="13">
        <v>4</v>
      </c>
      <c r="AP5" s="15">
        <v>5</v>
      </c>
      <c r="AQ5" s="14">
        <v>1</v>
      </c>
      <c r="AR5" s="13">
        <v>2</v>
      </c>
      <c r="AS5" s="13">
        <v>3</v>
      </c>
      <c r="AT5" s="13">
        <v>4</v>
      </c>
      <c r="AU5" s="15">
        <v>5</v>
      </c>
      <c r="AV5" s="14">
        <v>1</v>
      </c>
      <c r="AW5" s="13">
        <v>2</v>
      </c>
      <c r="AX5" s="13">
        <v>3</v>
      </c>
      <c r="AY5" s="13">
        <v>4</v>
      </c>
      <c r="AZ5" s="15">
        <v>5</v>
      </c>
      <c r="BA5" s="14">
        <v>1</v>
      </c>
      <c r="BB5" s="13">
        <v>2</v>
      </c>
      <c r="BC5" s="13">
        <v>3</v>
      </c>
      <c r="BD5" s="13">
        <v>4</v>
      </c>
      <c r="BE5" s="15">
        <v>5</v>
      </c>
      <c r="BF5" s="14">
        <v>1</v>
      </c>
      <c r="BG5" s="13">
        <v>2</v>
      </c>
      <c r="BH5" s="13">
        <v>3</v>
      </c>
      <c r="BI5" s="13">
        <v>4</v>
      </c>
      <c r="BJ5" s="15">
        <v>5</v>
      </c>
      <c r="BK5" s="81"/>
      <c r="BL5" s="5"/>
      <c r="BM5" s="5"/>
      <c r="BN5" s="5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</row>
    <row r="6" spans="1:107" x14ac:dyDescent="0.2">
      <c r="A6" s="16" t="s">
        <v>0</v>
      </c>
      <c r="B6" s="19" t="s">
        <v>6</v>
      </c>
      <c r="C6" s="73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5"/>
    </row>
    <row r="7" spans="1:107" x14ac:dyDescent="0.2">
      <c r="A7" s="16" t="s">
        <v>76</v>
      </c>
      <c r="B7" s="19" t="s">
        <v>12</v>
      </c>
      <c r="C7" s="73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5"/>
    </row>
    <row r="8" spans="1:107" x14ac:dyDescent="0.2">
      <c r="A8" s="16"/>
      <c r="B8" s="29" t="s">
        <v>101</v>
      </c>
      <c r="C8" s="35">
        <v>0</v>
      </c>
      <c r="D8" s="35">
        <v>131.03041780739997</v>
      </c>
      <c r="E8" s="35">
        <v>0</v>
      </c>
      <c r="F8" s="35">
        <v>0</v>
      </c>
      <c r="G8" s="35">
        <v>0</v>
      </c>
      <c r="H8" s="35">
        <v>3.8943248481139014</v>
      </c>
      <c r="I8" s="35">
        <v>236.79522296530041</v>
      </c>
      <c r="J8" s="35">
        <v>236.83272779780168</v>
      </c>
      <c r="K8" s="35">
        <v>0</v>
      </c>
      <c r="L8" s="35">
        <v>84.17786902773662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1.7344901062861011</v>
      </c>
      <c r="S8" s="35">
        <v>38.398961550399392</v>
      </c>
      <c r="T8" s="35">
        <v>273.03484592419824</v>
      </c>
      <c r="U8" s="35">
        <v>0</v>
      </c>
      <c r="V8" s="35">
        <v>8.5446507030299923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3.3635988460534021</v>
      </c>
      <c r="AC8" s="35">
        <v>81.574198849370134</v>
      </c>
      <c r="AD8" s="35">
        <v>44.917156417332585</v>
      </c>
      <c r="AE8" s="35">
        <v>0</v>
      </c>
      <c r="AF8" s="35">
        <v>97.193891150318834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3.1423921264511963</v>
      </c>
      <c r="AM8" s="35">
        <v>32.567452816698321</v>
      </c>
      <c r="AN8" s="35">
        <v>394.38208132893465</v>
      </c>
      <c r="AO8" s="35">
        <v>0</v>
      </c>
      <c r="AP8" s="35">
        <v>48.746707893888868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5.3843976870035748</v>
      </c>
      <c r="AW8" s="35">
        <v>51.71974273453182</v>
      </c>
      <c r="AX8" s="35">
        <v>14.771550667466499</v>
      </c>
      <c r="AY8" s="35">
        <v>0</v>
      </c>
      <c r="AZ8" s="35">
        <v>37.053867149660491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1.2821479830585012</v>
      </c>
      <c r="BG8" s="35">
        <v>1.3693891711664001</v>
      </c>
      <c r="BH8" s="35">
        <v>21.724342955766502</v>
      </c>
      <c r="BI8" s="35">
        <v>0</v>
      </c>
      <c r="BJ8" s="35">
        <v>2.2765062243317997</v>
      </c>
      <c r="BK8" s="36">
        <f>SUM(C8:BJ8)</f>
        <v>1855.9129347322996</v>
      </c>
    </row>
    <row r="9" spans="1:107" x14ac:dyDescent="0.2">
      <c r="A9" s="16"/>
      <c r="B9" s="21" t="s">
        <v>85</v>
      </c>
      <c r="C9" s="33">
        <f t="shared" ref="C9:BJ9" si="0">SUM(C8)</f>
        <v>0</v>
      </c>
      <c r="D9" s="33">
        <f t="shared" si="0"/>
        <v>131.03041780739997</v>
      </c>
      <c r="E9" s="33">
        <f t="shared" si="0"/>
        <v>0</v>
      </c>
      <c r="F9" s="33">
        <f t="shared" si="0"/>
        <v>0</v>
      </c>
      <c r="G9" s="33">
        <f t="shared" si="0"/>
        <v>0</v>
      </c>
      <c r="H9" s="33">
        <f t="shared" si="0"/>
        <v>3.8943248481139014</v>
      </c>
      <c r="I9" s="33">
        <f t="shared" si="0"/>
        <v>236.79522296530041</v>
      </c>
      <c r="J9" s="33">
        <f t="shared" si="0"/>
        <v>236.83272779780168</v>
      </c>
      <c r="K9" s="33">
        <f t="shared" si="0"/>
        <v>0</v>
      </c>
      <c r="L9" s="33">
        <f t="shared" si="0"/>
        <v>84.17786902773662</v>
      </c>
      <c r="M9" s="33">
        <f t="shared" si="0"/>
        <v>0</v>
      </c>
      <c r="N9" s="33">
        <f t="shared" si="0"/>
        <v>0</v>
      </c>
      <c r="O9" s="33">
        <f t="shared" si="0"/>
        <v>0</v>
      </c>
      <c r="P9" s="33">
        <f t="shared" si="0"/>
        <v>0</v>
      </c>
      <c r="Q9" s="33">
        <f t="shared" si="0"/>
        <v>0</v>
      </c>
      <c r="R9" s="33">
        <f t="shared" si="0"/>
        <v>1.7344901062861011</v>
      </c>
      <c r="S9" s="33">
        <f t="shared" si="0"/>
        <v>38.398961550399392</v>
      </c>
      <c r="T9" s="33">
        <f t="shared" si="0"/>
        <v>273.03484592419824</v>
      </c>
      <c r="U9" s="33">
        <f t="shared" si="0"/>
        <v>0</v>
      </c>
      <c r="V9" s="33">
        <f t="shared" si="0"/>
        <v>8.5446507030299923</v>
      </c>
      <c r="W9" s="33">
        <f t="shared" si="0"/>
        <v>0</v>
      </c>
      <c r="X9" s="33">
        <f t="shared" si="0"/>
        <v>0</v>
      </c>
      <c r="Y9" s="33">
        <f t="shared" si="0"/>
        <v>0</v>
      </c>
      <c r="Z9" s="33">
        <f t="shared" si="0"/>
        <v>0</v>
      </c>
      <c r="AA9" s="33">
        <f t="shared" si="0"/>
        <v>0</v>
      </c>
      <c r="AB9" s="33">
        <f t="shared" si="0"/>
        <v>3.3635988460534021</v>
      </c>
      <c r="AC9" s="33">
        <f t="shared" si="0"/>
        <v>81.574198849370134</v>
      </c>
      <c r="AD9" s="33">
        <f t="shared" si="0"/>
        <v>44.917156417332585</v>
      </c>
      <c r="AE9" s="33">
        <f t="shared" si="0"/>
        <v>0</v>
      </c>
      <c r="AF9" s="33">
        <f t="shared" si="0"/>
        <v>97.193891150318834</v>
      </c>
      <c r="AG9" s="33">
        <f t="shared" si="0"/>
        <v>0</v>
      </c>
      <c r="AH9" s="33">
        <f t="shared" si="0"/>
        <v>0</v>
      </c>
      <c r="AI9" s="33">
        <f t="shared" si="0"/>
        <v>0</v>
      </c>
      <c r="AJ9" s="33">
        <f t="shared" si="0"/>
        <v>0</v>
      </c>
      <c r="AK9" s="33">
        <f t="shared" si="0"/>
        <v>0</v>
      </c>
      <c r="AL9" s="33">
        <f t="shared" si="0"/>
        <v>3.1423921264511963</v>
      </c>
      <c r="AM9" s="33">
        <f t="shared" si="0"/>
        <v>32.567452816698321</v>
      </c>
      <c r="AN9" s="33">
        <f t="shared" si="0"/>
        <v>394.38208132893465</v>
      </c>
      <c r="AO9" s="33">
        <f t="shared" si="0"/>
        <v>0</v>
      </c>
      <c r="AP9" s="33">
        <f t="shared" si="0"/>
        <v>48.746707893888868</v>
      </c>
      <c r="AQ9" s="33">
        <f t="shared" si="0"/>
        <v>0</v>
      </c>
      <c r="AR9" s="33">
        <f t="shared" si="0"/>
        <v>0</v>
      </c>
      <c r="AS9" s="33">
        <f t="shared" si="0"/>
        <v>0</v>
      </c>
      <c r="AT9" s="33">
        <f t="shared" si="0"/>
        <v>0</v>
      </c>
      <c r="AU9" s="33">
        <f t="shared" si="0"/>
        <v>0</v>
      </c>
      <c r="AV9" s="33">
        <f>(SUM(AV8))</f>
        <v>5.3843976870035748</v>
      </c>
      <c r="AW9" s="33">
        <f>(SUM(AW8))</f>
        <v>51.71974273453182</v>
      </c>
      <c r="AX9" s="33">
        <f t="shared" si="0"/>
        <v>14.771550667466499</v>
      </c>
      <c r="AY9" s="33">
        <f t="shared" si="0"/>
        <v>0</v>
      </c>
      <c r="AZ9" s="33">
        <f t="shared" si="0"/>
        <v>37.053867149660491</v>
      </c>
      <c r="BA9" s="33">
        <f t="shared" si="0"/>
        <v>0</v>
      </c>
      <c r="BB9" s="33">
        <f t="shared" si="0"/>
        <v>0</v>
      </c>
      <c r="BC9" s="33">
        <f t="shared" si="0"/>
        <v>0</v>
      </c>
      <c r="BD9" s="33">
        <f t="shared" si="0"/>
        <v>0</v>
      </c>
      <c r="BE9" s="33">
        <f t="shared" si="0"/>
        <v>0</v>
      </c>
      <c r="BF9" s="33">
        <f t="shared" si="0"/>
        <v>1.2821479830585012</v>
      </c>
      <c r="BG9" s="33">
        <f t="shared" si="0"/>
        <v>1.3693891711664001</v>
      </c>
      <c r="BH9" s="33">
        <f t="shared" si="0"/>
        <v>21.724342955766502</v>
      </c>
      <c r="BI9" s="33">
        <f t="shared" si="0"/>
        <v>0</v>
      </c>
      <c r="BJ9" s="33">
        <f t="shared" si="0"/>
        <v>2.2765062243317997</v>
      </c>
      <c r="BK9" s="31">
        <f>SUM(BK8)</f>
        <v>1855.9129347322996</v>
      </c>
    </row>
    <row r="10" spans="1:107" x14ac:dyDescent="0.2">
      <c r="A10" s="16" t="s">
        <v>77</v>
      </c>
      <c r="B10" s="20" t="s">
        <v>3</v>
      </c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5"/>
    </row>
    <row r="11" spans="1:107" x14ac:dyDescent="0.2">
      <c r="A11" s="16"/>
      <c r="B11" s="29" t="s">
        <v>102</v>
      </c>
      <c r="C11" s="35">
        <v>0</v>
      </c>
      <c r="D11" s="35">
        <v>0.6813988845333333</v>
      </c>
      <c r="E11" s="35">
        <v>0</v>
      </c>
      <c r="F11" s="35">
        <v>0</v>
      </c>
      <c r="G11" s="35">
        <v>0</v>
      </c>
      <c r="H11" s="35">
        <v>0.22714557783509998</v>
      </c>
      <c r="I11" s="35">
        <v>5.6315024566600001E-2</v>
      </c>
      <c r="J11" s="35">
        <v>0.1156766486333</v>
      </c>
      <c r="K11" s="35">
        <v>0</v>
      </c>
      <c r="L11" s="35">
        <v>4.964151382166901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0.15662223096489997</v>
      </c>
      <c r="S11" s="35">
        <v>0.40150579900006661</v>
      </c>
      <c r="T11" s="35">
        <v>2.8504833115000321</v>
      </c>
      <c r="U11" s="35">
        <v>0</v>
      </c>
      <c r="V11" s="35">
        <v>0.31311937623309999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1.0888322185394645</v>
      </c>
      <c r="AC11" s="35">
        <v>0.51340701113320009</v>
      </c>
      <c r="AD11" s="35">
        <v>0</v>
      </c>
      <c r="AE11" s="35">
        <v>0</v>
      </c>
      <c r="AF11" s="35">
        <v>2.4586273610680665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0.91416086666290042</v>
      </c>
      <c r="AM11" s="35">
        <v>0.33403512866659996</v>
      </c>
      <c r="AN11" s="35">
        <v>2.8246143875998997</v>
      </c>
      <c r="AO11" s="35">
        <v>0</v>
      </c>
      <c r="AP11" s="35">
        <v>2.0599152757988004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0.29137055666490003</v>
      </c>
      <c r="AW11" s="35">
        <v>3.0544894619335667</v>
      </c>
      <c r="AX11" s="35">
        <v>6.4389408846667653</v>
      </c>
      <c r="AY11" s="35">
        <v>0</v>
      </c>
      <c r="AZ11" s="35">
        <v>0.41277005136650002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9.7864580999400014E-2</v>
      </c>
      <c r="BG11" s="35">
        <v>4.7559191433300001E-2</v>
      </c>
      <c r="BH11" s="35">
        <v>0</v>
      </c>
      <c r="BI11" s="35">
        <v>0</v>
      </c>
      <c r="BJ11" s="35">
        <v>0.39957895943329996</v>
      </c>
      <c r="BK11" s="36">
        <f>SUM(C11:BJ11)</f>
        <v>30.702584171399998</v>
      </c>
      <c r="BL11" s="37"/>
      <c r="BO11" s="37"/>
    </row>
    <row r="12" spans="1:107" x14ac:dyDescent="0.2">
      <c r="A12" s="16"/>
      <c r="B12" s="21" t="s">
        <v>86</v>
      </c>
      <c r="C12" s="33">
        <f t="shared" ref="C12:BJ12" si="1">SUM(C11)</f>
        <v>0</v>
      </c>
      <c r="D12" s="33">
        <f t="shared" si="1"/>
        <v>0.6813988845333333</v>
      </c>
      <c r="E12" s="33">
        <f t="shared" si="1"/>
        <v>0</v>
      </c>
      <c r="F12" s="33">
        <f t="shared" si="1"/>
        <v>0</v>
      </c>
      <c r="G12" s="33">
        <f t="shared" si="1"/>
        <v>0</v>
      </c>
      <c r="H12" s="33">
        <f t="shared" si="1"/>
        <v>0.22714557783509998</v>
      </c>
      <c r="I12" s="33">
        <f t="shared" si="1"/>
        <v>5.6315024566600001E-2</v>
      </c>
      <c r="J12" s="33">
        <f t="shared" si="1"/>
        <v>0.1156766486333</v>
      </c>
      <c r="K12" s="33">
        <f t="shared" si="1"/>
        <v>0</v>
      </c>
      <c r="L12" s="33">
        <f t="shared" si="1"/>
        <v>4.964151382166901</v>
      </c>
      <c r="M12" s="33">
        <f t="shared" si="1"/>
        <v>0</v>
      </c>
      <c r="N12" s="33">
        <f t="shared" si="1"/>
        <v>0</v>
      </c>
      <c r="O12" s="33">
        <f t="shared" si="1"/>
        <v>0</v>
      </c>
      <c r="P12" s="33">
        <f t="shared" si="1"/>
        <v>0</v>
      </c>
      <c r="Q12" s="33">
        <f t="shared" si="1"/>
        <v>0</v>
      </c>
      <c r="R12" s="33">
        <f t="shared" si="1"/>
        <v>0.15662223096489997</v>
      </c>
      <c r="S12" s="33">
        <f t="shared" si="1"/>
        <v>0.40150579900006661</v>
      </c>
      <c r="T12" s="33">
        <f t="shared" si="1"/>
        <v>2.8504833115000321</v>
      </c>
      <c r="U12" s="33">
        <f t="shared" si="1"/>
        <v>0</v>
      </c>
      <c r="V12" s="33">
        <f t="shared" si="1"/>
        <v>0.31311937623309999</v>
      </c>
      <c r="W12" s="33">
        <f t="shared" si="1"/>
        <v>0</v>
      </c>
      <c r="X12" s="33">
        <f t="shared" si="1"/>
        <v>0</v>
      </c>
      <c r="Y12" s="33">
        <f t="shared" si="1"/>
        <v>0</v>
      </c>
      <c r="Z12" s="33">
        <f t="shared" si="1"/>
        <v>0</v>
      </c>
      <c r="AA12" s="33">
        <f t="shared" si="1"/>
        <v>0</v>
      </c>
      <c r="AB12" s="33">
        <f t="shared" si="1"/>
        <v>1.0888322185394645</v>
      </c>
      <c r="AC12" s="33">
        <f t="shared" si="1"/>
        <v>0.51340701113320009</v>
      </c>
      <c r="AD12" s="33">
        <f t="shared" si="1"/>
        <v>0</v>
      </c>
      <c r="AE12" s="33">
        <f t="shared" si="1"/>
        <v>0</v>
      </c>
      <c r="AF12" s="33">
        <f t="shared" si="1"/>
        <v>2.4586273610680665</v>
      </c>
      <c r="AG12" s="33">
        <f t="shared" si="1"/>
        <v>0</v>
      </c>
      <c r="AH12" s="33">
        <f t="shared" si="1"/>
        <v>0</v>
      </c>
      <c r="AI12" s="33">
        <f t="shared" si="1"/>
        <v>0</v>
      </c>
      <c r="AJ12" s="33">
        <f t="shared" si="1"/>
        <v>0</v>
      </c>
      <c r="AK12" s="33">
        <f t="shared" si="1"/>
        <v>0</v>
      </c>
      <c r="AL12" s="33">
        <f t="shared" si="1"/>
        <v>0.91416086666290042</v>
      </c>
      <c r="AM12" s="33">
        <f t="shared" si="1"/>
        <v>0.33403512866659996</v>
      </c>
      <c r="AN12" s="33">
        <f t="shared" si="1"/>
        <v>2.8246143875998997</v>
      </c>
      <c r="AO12" s="33">
        <f t="shared" si="1"/>
        <v>0</v>
      </c>
      <c r="AP12" s="33">
        <f t="shared" si="1"/>
        <v>2.0599152757988004</v>
      </c>
      <c r="AQ12" s="33">
        <f t="shared" si="1"/>
        <v>0</v>
      </c>
      <c r="AR12" s="33">
        <f t="shared" si="1"/>
        <v>0</v>
      </c>
      <c r="AS12" s="33">
        <f t="shared" si="1"/>
        <v>0</v>
      </c>
      <c r="AT12" s="33">
        <f t="shared" si="1"/>
        <v>0</v>
      </c>
      <c r="AU12" s="33">
        <f t="shared" si="1"/>
        <v>0</v>
      </c>
      <c r="AV12" s="33">
        <f>(SUM(AV11))</f>
        <v>0.29137055666490003</v>
      </c>
      <c r="AW12" s="33">
        <f>(SUM(AW11))</f>
        <v>3.0544894619335667</v>
      </c>
      <c r="AX12" s="33">
        <f t="shared" si="1"/>
        <v>6.4389408846667653</v>
      </c>
      <c r="AY12" s="33">
        <f t="shared" si="1"/>
        <v>0</v>
      </c>
      <c r="AZ12" s="33">
        <f t="shared" si="1"/>
        <v>0.41277005136650002</v>
      </c>
      <c r="BA12" s="33">
        <f t="shared" si="1"/>
        <v>0</v>
      </c>
      <c r="BB12" s="33">
        <f t="shared" si="1"/>
        <v>0</v>
      </c>
      <c r="BC12" s="33">
        <f t="shared" si="1"/>
        <v>0</v>
      </c>
      <c r="BD12" s="33">
        <f t="shared" si="1"/>
        <v>0</v>
      </c>
      <c r="BE12" s="33">
        <f t="shared" si="1"/>
        <v>0</v>
      </c>
      <c r="BF12" s="33">
        <f t="shared" si="1"/>
        <v>9.7864580999400014E-2</v>
      </c>
      <c r="BG12" s="33">
        <f t="shared" si="1"/>
        <v>4.7559191433300001E-2</v>
      </c>
      <c r="BH12" s="33">
        <f t="shared" si="1"/>
        <v>0</v>
      </c>
      <c r="BI12" s="33">
        <f t="shared" si="1"/>
        <v>0</v>
      </c>
      <c r="BJ12" s="33">
        <f t="shared" si="1"/>
        <v>0.39957895943329996</v>
      </c>
      <c r="BK12" s="34">
        <f>SUM(BK11)</f>
        <v>30.702584171399998</v>
      </c>
    </row>
    <row r="13" spans="1:107" x14ac:dyDescent="0.2">
      <c r="A13" s="16" t="s">
        <v>78</v>
      </c>
      <c r="B13" s="20" t="s">
        <v>10</v>
      </c>
      <c r="C13" s="73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5"/>
    </row>
    <row r="14" spans="1:107" x14ac:dyDescent="0.2">
      <c r="A14" s="16"/>
      <c r="B14" s="21" t="s">
        <v>36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6">
        <f t="shared" ref="BK14" si="2">SUM(C14:BJ14)</f>
        <v>0</v>
      </c>
    </row>
    <row r="15" spans="1:107" x14ac:dyDescent="0.2">
      <c r="A15" s="16"/>
      <c r="B15" s="21" t="s">
        <v>93</v>
      </c>
      <c r="C15" s="34">
        <f t="shared" ref="C15:AH15" si="3">SUM(C14:C14)</f>
        <v>0</v>
      </c>
      <c r="D15" s="34">
        <f t="shared" si="3"/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  <c r="J15" s="34">
        <f t="shared" si="3"/>
        <v>0</v>
      </c>
      <c r="K15" s="34">
        <f t="shared" si="3"/>
        <v>0</v>
      </c>
      <c r="L15" s="34">
        <f t="shared" si="3"/>
        <v>0</v>
      </c>
      <c r="M15" s="34">
        <f t="shared" si="3"/>
        <v>0</v>
      </c>
      <c r="N15" s="34">
        <f t="shared" si="3"/>
        <v>0</v>
      </c>
      <c r="O15" s="34">
        <f t="shared" si="3"/>
        <v>0</v>
      </c>
      <c r="P15" s="34">
        <f t="shared" si="3"/>
        <v>0</v>
      </c>
      <c r="Q15" s="34">
        <f t="shared" si="3"/>
        <v>0</v>
      </c>
      <c r="R15" s="34">
        <f t="shared" si="3"/>
        <v>0</v>
      </c>
      <c r="S15" s="34">
        <f t="shared" si="3"/>
        <v>0</v>
      </c>
      <c r="T15" s="34">
        <f t="shared" si="3"/>
        <v>0</v>
      </c>
      <c r="U15" s="34">
        <f t="shared" si="3"/>
        <v>0</v>
      </c>
      <c r="V15" s="34">
        <f t="shared" si="3"/>
        <v>0</v>
      </c>
      <c r="W15" s="34">
        <f t="shared" si="3"/>
        <v>0</v>
      </c>
      <c r="X15" s="34">
        <f t="shared" si="3"/>
        <v>0</v>
      </c>
      <c r="Y15" s="34">
        <f t="shared" si="3"/>
        <v>0</v>
      </c>
      <c r="Z15" s="34">
        <f t="shared" si="3"/>
        <v>0</v>
      </c>
      <c r="AA15" s="34">
        <f t="shared" si="3"/>
        <v>0</v>
      </c>
      <c r="AB15" s="34">
        <f t="shared" si="3"/>
        <v>0</v>
      </c>
      <c r="AC15" s="34">
        <f t="shared" si="3"/>
        <v>0</v>
      </c>
      <c r="AD15" s="34">
        <f t="shared" si="3"/>
        <v>0</v>
      </c>
      <c r="AE15" s="34">
        <f t="shared" si="3"/>
        <v>0</v>
      </c>
      <c r="AF15" s="34">
        <f t="shared" si="3"/>
        <v>0</v>
      </c>
      <c r="AG15" s="34">
        <f t="shared" si="3"/>
        <v>0</v>
      </c>
      <c r="AH15" s="34">
        <f t="shared" si="3"/>
        <v>0</v>
      </c>
      <c r="AI15" s="34">
        <f t="shared" ref="AI15:BK15" si="4">SUM(AI14:AI14)</f>
        <v>0</v>
      </c>
      <c r="AJ15" s="34">
        <f t="shared" si="4"/>
        <v>0</v>
      </c>
      <c r="AK15" s="34">
        <f t="shared" si="4"/>
        <v>0</v>
      </c>
      <c r="AL15" s="34">
        <f t="shared" si="4"/>
        <v>0</v>
      </c>
      <c r="AM15" s="34">
        <f t="shared" si="4"/>
        <v>0</v>
      </c>
      <c r="AN15" s="34">
        <f t="shared" si="4"/>
        <v>0</v>
      </c>
      <c r="AO15" s="34">
        <f t="shared" si="4"/>
        <v>0</v>
      </c>
      <c r="AP15" s="34">
        <f t="shared" si="4"/>
        <v>0</v>
      </c>
      <c r="AQ15" s="34">
        <f t="shared" si="4"/>
        <v>0</v>
      </c>
      <c r="AR15" s="34">
        <f t="shared" si="4"/>
        <v>0</v>
      </c>
      <c r="AS15" s="34">
        <f t="shared" si="4"/>
        <v>0</v>
      </c>
      <c r="AT15" s="34">
        <f t="shared" si="4"/>
        <v>0</v>
      </c>
      <c r="AU15" s="34">
        <f t="shared" si="4"/>
        <v>0</v>
      </c>
      <c r="AV15" s="34">
        <f t="shared" si="4"/>
        <v>0</v>
      </c>
      <c r="AW15" s="34">
        <f t="shared" si="4"/>
        <v>0</v>
      </c>
      <c r="AX15" s="34">
        <f t="shared" si="4"/>
        <v>0</v>
      </c>
      <c r="AY15" s="34">
        <f t="shared" si="4"/>
        <v>0</v>
      </c>
      <c r="AZ15" s="34">
        <f t="shared" si="4"/>
        <v>0</v>
      </c>
      <c r="BA15" s="34">
        <f t="shared" si="4"/>
        <v>0</v>
      </c>
      <c r="BB15" s="34">
        <f t="shared" si="4"/>
        <v>0</v>
      </c>
      <c r="BC15" s="34">
        <f t="shared" si="4"/>
        <v>0</v>
      </c>
      <c r="BD15" s="34">
        <f t="shared" si="4"/>
        <v>0</v>
      </c>
      <c r="BE15" s="34">
        <f t="shared" si="4"/>
        <v>0</v>
      </c>
      <c r="BF15" s="34">
        <f t="shared" si="4"/>
        <v>0</v>
      </c>
      <c r="BG15" s="34">
        <f t="shared" si="4"/>
        <v>0</v>
      </c>
      <c r="BH15" s="34">
        <f t="shared" si="4"/>
        <v>0</v>
      </c>
      <c r="BI15" s="34">
        <f t="shared" si="4"/>
        <v>0</v>
      </c>
      <c r="BJ15" s="34">
        <f t="shared" si="4"/>
        <v>0</v>
      </c>
      <c r="BK15" s="34">
        <f t="shared" si="4"/>
        <v>0</v>
      </c>
    </row>
    <row r="16" spans="1:107" x14ac:dyDescent="0.2">
      <c r="A16" s="16" t="s">
        <v>79</v>
      </c>
      <c r="B16" s="20" t="s">
        <v>13</v>
      </c>
      <c r="C16" s="73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5"/>
    </row>
    <row r="17" spans="1:67" x14ac:dyDescent="0.2">
      <c r="A17" s="16"/>
      <c r="B17" s="21" t="s">
        <v>36</v>
      </c>
      <c r="C17" s="31">
        <v>0</v>
      </c>
      <c r="D17" s="30">
        <v>0</v>
      </c>
      <c r="E17" s="30">
        <v>0</v>
      </c>
      <c r="F17" s="30">
        <v>0</v>
      </c>
      <c r="G17" s="32">
        <v>0</v>
      </c>
      <c r="H17" s="31">
        <v>0</v>
      </c>
      <c r="I17" s="30">
        <v>0</v>
      </c>
      <c r="J17" s="30">
        <v>0</v>
      </c>
      <c r="K17" s="30">
        <v>0</v>
      </c>
      <c r="L17" s="32">
        <v>0</v>
      </c>
      <c r="M17" s="31">
        <v>0</v>
      </c>
      <c r="N17" s="30">
        <v>0</v>
      </c>
      <c r="O17" s="30">
        <v>0</v>
      </c>
      <c r="P17" s="30">
        <v>0</v>
      </c>
      <c r="Q17" s="32">
        <v>0</v>
      </c>
      <c r="R17" s="31">
        <v>0</v>
      </c>
      <c r="S17" s="30">
        <v>0</v>
      </c>
      <c r="T17" s="30">
        <v>0</v>
      </c>
      <c r="U17" s="30">
        <v>0</v>
      </c>
      <c r="V17" s="32">
        <v>0</v>
      </c>
      <c r="W17" s="31">
        <v>0</v>
      </c>
      <c r="X17" s="30">
        <v>0</v>
      </c>
      <c r="Y17" s="30">
        <v>0</v>
      </c>
      <c r="Z17" s="30">
        <v>0</v>
      </c>
      <c r="AA17" s="32">
        <v>0</v>
      </c>
      <c r="AB17" s="31">
        <v>0</v>
      </c>
      <c r="AC17" s="30">
        <v>0</v>
      </c>
      <c r="AD17" s="30">
        <v>0</v>
      </c>
      <c r="AE17" s="30">
        <v>0</v>
      </c>
      <c r="AF17" s="32">
        <v>0</v>
      </c>
      <c r="AG17" s="31">
        <v>0</v>
      </c>
      <c r="AH17" s="30">
        <v>0</v>
      </c>
      <c r="AI17" s="30">
        <v>0</v>
      </c>
      <c r="AJ17" s="30">
        <v>0</v>
      </c>
      <c r="AK17" s="32">
        <v>0</v>
      </c>
      <c r="AL17" s="31">
        <v>0</v>
      </c>
      <c r="AM17" s="30">
        <v>0</v>
      </c>
      <c r="AN17" s="30">
        <v>0</v>
      </c>
      <c r="AO17" s="30">
        <v>0</v>
      </c>
      <c r="AP17" s="32">
        <v>0</v>
      </c>
      <c r="AQ17" s="31">
        <v>0</v>
      </c>
      <c r="AR17" s="30">
        <v>0</v>
      </c>
      <c r="AS17" s="30">
        <v>0</v>
      </c>
      <c r="AT17" s="30">
        <v>0</v>
      </c>
      <c r="AU17" s="32">
        <v>0</v>
      </c>
      <c r="AV17" s="31">
        <v>0</v>
      </c>
      <c r="AW17" s="30">
        <v>0</v>
      </c>
      <c r="AX17" s="30">
        <v>0</v>
      </c>
      <c r="AY17" s="30">
        <v>0</v>
      </c>
      <c r="AZ17" s="32">
        <v>0</v>
      </c>
      <c r="BA17" s="31">
        <v>0</v>
      </c>
      <c r="BB17" s="30">
        <v>0</v>
      </c>
      <c r="BC17" s="30">
        <v>0</v>
      </c>
      <c r="BD17" s="30">
        <v>0</v>
      </c>
      <c r="BE17" s="32">
        <v>0</v>
      </c>
      <c r="BF17" s="31">
        <v>0</v>
      </c>
      <c r="BG17" s="30">
        <v>0</v>
      </c>
      <c r="BH17" s="30">
        <v>0</v>
      </c>
      <c r="BI17" s="30">
        <v>0</v>
      </c>
      <c r="BJ17" s="32">
        <v>0</v>
      </c>
      <c r="BK17" s="36">
        <f>SUM(C17:BJ17)</f>
        <v>0</v>
      </c>
    </row>
    <row r="18" spans="1:67" x14ac:dyDescent="0.2">
      <c r="A18" s="16"/>
      <c r="B18" s="21" t="s">
        <v>92</v>
      </c>
      <c r="C18" s="33">
        <f t="shared" ref="C18:BJ18" si="5">SUM(C17)</f>
        <v>0</v>
      </c>
      <c r="D18" s="33">
        <f t="shared" si="5"/>
        <v>0</v>
      </c>
      <c r="E18" s="33">
        <f t="shared" si="5"/>
        <v>0</v>
      </c>
      <c r="F18" s="33">
        <f t="shared" si="5"/>
        <v>0</v>
      </c>
      <c r="G18" s="33">
        <f t="shared" si="5"/>
        <v>0</v>
      </c>
      <c r="H18" s="33">
        <f t="shared" si="5"/>
        <v>0</v>
      </c>
      <c r="I18" s="33">
        <f t="shared" si="5"/>
        <v>0</v>
      </c>
      <c r="J18" s="33">
        <f t="shared" si="5"/>
        <v>0</v>
      </c>
      <c r="K18" s="33">
        <f t="shared" si="5"/>
        <v>0</v>
      </c>
      <c r="L18" s="33">
        <f t="shared" si="5"/>
        <v>0</v>
      </c>
      <c r="M18" s="33">
        <f t="shared" si="5"/>
        <v>0</v>
      </c>
      <c r="N18" s="33">
        <f t="shared" si="5"/>
        <v>0</v>
      </c>
      <c r="O18" s="33">
        <f t="shared" si="5"/>
        <v>0</v>
      </c>
      <c r="P18" s="33">
        <f t="shared" si="5"/>
        <v>0</v>
      </c>
      <c r="Q18" s="33">
        <f t="shared" si="5"/>
        <v>0</v>
      </c>
      <c r="R18" s="33">
        <f t="shared" si="5"/>
        <v>0</v>
      </c>
      <c r="S18" s="33">
        <f t="shared" si="5"/>
        <v>0</v>
      </c>
      <c r="T18" s="33">
        <f t="shared" si="5"/>
        <v>0</v>
      </c>
      <c r="U18" s="33">
        <f t="shared" si="5"/>
        <v>0</v>
      </c>
      <c r="V18" s="33">
        <f t="shared" si="5"/>
        <v>0</v>
      </c>
      <c r="W18" s="33">
        <f t="shared" si="5"/>
        <v>0</v>
      </c>
      <c r="X18" s="33">
        <f t="shared" si="5"/>
        <v>0</v>
      </c>
      <c r="Y18" s="33">
        <f t="shared" si="5"/>
        <v>0</v>
      </c>
      <c r="Z18" s="33">
        <f t="shared" si="5"/>
        <v>0</v>
      </c>
      <c r="AA18" s="33">
        <f t="shared" si="5"/>
        <v>0</v>
      </c>
      <c r="AB18" s="33">
        <f t="shared" si="5"/>
        <v>0</v>
      </c>
      <c r="AC18" s="33">
        <f t="shared" si="5"/>
        <v>0</v>
      </c>
      <c r="AD18" s="33">
        <f t="shared" si="5"/>
        <v>0</v>
      </c>
      <c r="AE18" s="33">
        <f t="shared" si="5"/>
        <v>0</v>
      </c>
      <c r="AF18" s="33">
        <f t="shared" si="5"/>
        <v>0</v>
      </c>
      <c r="AG18" s="33">
        <f t="shared" si="5"/>
        <v>0</v>
      </c>
      <c r="AH18" s="33">
        <f t="shared" si="5"/>
        <v>0</v>
      </c>
      <c r="AI18" s="33">
        <f t="shared" si="5"/>
        <v>0</v>
      </c>
      <c r="AJ18" s="33">
        <f t="shared" si="5"/>
        <v>0</v>
      </c>
      <c r="AK18" s="33">
        <f t="shared" si="5"/>
        <v>0</v>
      </c>
      <c r="AL18" s="33">
        <f t="shared" si="5"/>
        <v>0</v>
      </c>
      <c r="AM18" s="33">
        <f t="shared" si="5"/>
        <v>0</v>
      </c>
      <c r="AN18" s="33">
        <f t="shared" si="5"/>
        <v>0</v>
      </c>
      <c r="AO18" s="33">
        <f t="shared" si="5"/>
        <v>0</v>
      </c>
      <c r="AP18" s="33">
        <f t="shared" si="5"/>
        <v>0</v>
      </c>
      <c r="AQ18" s="33">
        <f t="shared" si="5"/>
        <v>0</v>
      </c>
      <c r="AR18" s="33">
        <f t="shared" si="5"/>
        <v>0</v>
      </c>
      <c r="AS18" s="33">
        <f t="shared" si="5"/>
        <v>0</v>
      </c>
      <c r="AT18" s="33">
        <f t="shared" si="5"/>
        <v>0</v>
      </c>
      <c r="AU18" s="33">
        <f t="shared" si="5"/>
        <v>0</v>
      </c>
      <c r="AV18" s="33">
        <f t="shared" si="5"/>
        <v>0</v>
      </c>
      <c r="AW18" s="33">
        <f t="shared" si="5"/>
        <v>0</v>
      </c>
      <c r="AX18" s="33">
        <f t="shared" si="5"/>
        <v>0</v>
      </c>
      <c r="AY18" s="33">
        <f t="shared" si="5"/>
        <v>0</v>
      </c>
      <c r="AZ18" s="33">
        <f t="shared" si="5"/>
        <v>0</v>
      </c>
      <c r="BA18" s="33">
        <f t="shared" si="5"/>
        <v>0</v>
      </c>
      <c r="BB18" s="33">
        <f t="shared" si="5"/>
        <v>0</v>
      </c>
      <c r="BC18" s="33">
        <f t="shared" si="5"/>
        <v>0</v>
      </c>
      <c r="BD18" s="33">
        <f t="shared" si="5"/>
        <v>0</v>
      </c>
      <c r="BE18" s="33">
        <f t="shared" si="5"/>
        <v>0</v>
      </c>
      <c r="BF18" s="33">
        <f t="shared" si="5"/>
        <v>0</v>
      </c>
      <c r="BG18" s="33">
        <f t="shared" si="5"/>
        <v>0</v>
      </c>
      <c r="BH18" s="33">
        <f t="shared" si="5"/>
        <v>0</v>
      </c>
      <c r="BI18" s="33">
        <f t="shared" si="5"/>
        <v>0</v>
      </c>
      <c r="BJ18" s="33">
        <f t="shared" si="5"/>
        <v>0</v>
      </c>
      <c r="BK18" s="34">
        <f>SUM(BK17)</f>
        <v>0</v>
      </c>
    </row>
    <row r="19" spans="1:67" x14ac:dyDescent="0.2">
      <c r="A19" s="16" t="s">
        <v>81</v>
      </c>
      <c r="B19" s="28" t="s">
        <v>97</v>
      </c>
      <c r="C19" s="73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5"/>
    </row>
    <row r="20" spans="1:67" x14ac:dyDescent="0.2">
      <c r="A20" s="16"/>
      <c r="B20" s="21" t="s">
        <v>36</v>
      </c>
      <c r="C20" s="31">
        <v>0</v>
      </c>
      <c r="D20" s="30">
        <v>0</v>
      </c>
      <c r="E20" s="30">
        <v>0</v>
      </c>
      <c r="F20" s="30">
        <v>0</v>
      </c>
      <c r="G20" s="32">
        <v>0</v>
      </c>
      <c r="H20" s="31">
        <v>0</v>
      </c>
      <c r="I20" s="30">
        <v>0</v>
      </c>
      <c r="J20" s="30">
        <v>0</v>
      </c>
      <c r="K20" s="30">
        <v>0</v>
      </c>
      <c r="L20" s="32">
        <v>0</v>
      </c>
      <c r="M20" s="31">
        <v>0</v>
      </c>
      <c r="N20" s="30">
        <v>0</v>
      </c>
      <c r="O20" s="30">
        <v>0</v>
      </c>
      <c r="P20" s="30">
        <v>0</v>
      </c>
      <c r="Q20" s="32">
        <v>0</v>
      </c>
      <c r="R20" s="31">
        <v>0</v>
      </c>
      <c r="S20" s="30">
        <v>0</v>
      </c>
      <c r="T20" s="30">
        <v>0</v>
      </c>
      <c r="U20" s="30">
        <v>0</v>
      </c>
      <c r="V20" s="32">
        <v>0</v>
      </c>
      <c r="W20" s="31">
        <v>0</v>
      </c>
      <c r="X20" s="30">
        <v>0</v>
      </c>
      <c r="Y20" s="30">
        <v>0</v>
      </c>
      <c r="Z20" s="30">
        <v>0</v>
      </c>
      <c r="AA20" s="32">
        <v>0</v>
      </c>
      <c r="AB20" s="31">
        <v>0</v>
      </c>
      <c r="AC20" s="30">
        <v>0</v>
      </c>
      <c r="AD20" s="30">
        <v>0</v>
      </c>
      <c r="AE20" s="30">
        <v>0</v>
      </c>
      <c r="AF20" s="32">
        <v>0</v>
      </c>
      <c r="AG20" s="31">
        <v>0</v>
      </c>
      <c r="AH20" s="30">
        <v>0</v>
      </c>
      <c r="AI20" s="30">
        <v>0</v>
      </c>
      <c r="AJ20" s="30">
        <v>0</v>
      </c>
      <c r="AK20" s="32">
        <v>0</v>
      </c>
      <c r="AL20" s="31">
        <v>0</v>
      </c>
      <c r="AM20" s="30">
        <v>0</v>
      </c>
      <c r="AN20" s="30">
        <v>0</v>
      </c>
      <c r="AO20" s="30">
        <v>0</v>
      </c>
      <c r="AP20" s="32">
        <v>0</v>
      </c>
      <c r="AQ20" s="31">
        <v>0</v>
      </c>
      <c r="AR20" s="30">
        <v>0</v>
      </c>
      <c r="AS20" s="30">
        <v>0</v>
      </c>
      <c r="AT20" s="30">
        <v>0</v>
      </c>
      <c r="AU20" s="32">
        <v>0</v>
      </c>
      <c r="AV20" s="31">
        <v>0</v>
      </c>
      <c r="AW20" s="30">
        <v>0</v>
      </c>
      <c r="AX20" s="30">
        <v>0</v>
      </c>
      <c r="AY20" s="30">
        <v>0</v>
      </c>
      <c r="AZ20" s="32">
        <v>0</v>
      </c>
      <c r="BA20" s="31">
        <v>0</v>
      </c>
      <c r="BB20" s="30">
        <v>0</v>
      </c>
      <c r="BC20" s="30">
        <v>0</v>
      </c>
      <c r="BD20" s="30">
        <v>0</v>
      </c>
      <c r="BE20" s="32">
        <v>0</v>
      </c>
      <c r="BF20" s="31">
        <v>0</v>
      </c>
      <c r="BG20" s="30">
        <v>0</v>
      </c>
      <c r="BH20" s="30">
        <v>0</v>
      </c>
      <c r="BI20" s="30">
        <v>0</v>
      </c>
      <c r="BJ20" s="32">
        <v>0</v>
      </c>
      <c r="BK20" s="36">
        <f>SUM(C20:BJ20)</f>
        <v>0</v>
      </c>
    </row>
    <row r="21" spans="1:67" x14ac:dyDescent="0.2">
      <c r="A21" s="16"/>
      <c r="B21" s="21" t="s">
        <v>91</v>
      </c>
      <c r="C21" s="33">
        <f t="shared" ref="C21:BJ21" si="6">SUM(C20)</f>
        <v>0</v>
      </c>
      <c r="D21" s="33">
        <f t="shared" si="6"/>
        <v>0</v>
      </c>
      <c r="E21" s="33">
        <f t="shared" si="6"/>
        <v>0</v>
      </c>
      <c r="F21" s="33">
        <f t="shared" si="6"/>
        <v>0</v>
      </c>
      <c r="G21" s="33">
        <f t="shared" si="6"/>
        <v>0</v>
      </c>
      <c r="H21" s="33">
        <f t="shared" si="6"/>
        <v>0</v>
      </c>
      <c r="I21" s="33">
        <f t="shared" si="6"/>
        <v>0</v>
      </c>
      <c r="J21" s="33">
        <f t="shared" si="6"/>
        <v>0</v>
      </c>
      <c r="K21" s="33">
        <f t="shared" si="6"/>
        <v>0</v>
      </c>
      <c r="L21" s="33">
        <f t="shared" si="6"/>
        <v>0</v>
      </c>
      <c r="M21" s="33">
        <f t="shared" si="6"/>
        <v>0</v>
      </c>
      <c r="N21" s="33">
        <f t="shared" si="6"/>
        <v>0</v>
      </c>
      <c r="O21" s="33">
        <f t="shared" si="6"/>
        <v>0</v>
      </c>
      <c r="P21" s="33">
        <f t="shared" si="6"/>
        <v>0</v>
      </c>
      <c r="Q21" s="33">
        <f t="shared" si="6"/>
        <v>0</v>
      </c>
      <c r="R21" s="33">
        <f t="shared" si="6"/>
        <v>0</v>
      </c>
      <c r="S21" s="33">
        <f t="shared" si="6"/>
        <v>0</v>
      </c>
      <c r="T21" s="33">
        <f t="shared" si="6"/>
        <v>0</v>
      </c>
      <c r="U21" s="33">
        <f t="shared" si="6"/>
        <v>0</v>
      </c>
      <c r="V21" s="33">
        <f t="shared" si="6"/>
        <v>0</v>
      </c>
      <c r="W21" s="33">
        <f t="shared" si="6"/>
        <v>0</v>
      </c>
      <c r="X21" s="33">
        <f t="shared" si="6"/>
        <v>0</v>
      </c>
      <c r="Y21" s="33">
        <f t="shared" si="6"/>
        <v>0</v>
      </c>
      <c r="Z21" s="33">
        <f t="shared" si="6"/>
        <v>0</v>
      </c>
      <c r="AA21" s="33">
        <f t="shared" si="6"/>
        <v>0</v>
      </c>
      <c r="AB21" s="33">
        <f t="shared" si="6"/>
        <v>0</v>
      </c>
      <c r="AC21" s="33">
        <f t="shared" si="6"/>
        <v>0</v>
      </c>
      <c r="AD21" s="33">
        <f t="shared" si="6"/>
        <v>0</v>
      </c>
      <c r="AE21" s="33">
        <f t="shared" si="6"/>
        <v>0</v>
      </c>
      <c r="AF21" s="33">
        <f t="shared" si="6"/>
        <v>0</v>
      </c>
      <c r="AG21" s="33">
        <f t="shared" si="6"/>
        <v>0</v>
      </c>
      <c r="AH21" s="33">
        <f t="shared" si="6"/>
        <v>0</v>
      </c>
      <c r="AI21" s="33">
        <f t="shared" si="6"/>
        <v>0</v>
      </c>
      <c r="AJ21" s="33">
        <f t="shared" si="6"/>
        <v>0</v>
      </c>
      <c r="AK21" s="33">
        <f t="shared" si="6"/>
        <v>0</v>
      </c>
      <c r="AL21" s="33">
        <f t="shared" si="6"/>
        <v>0</v>
      </c>
      <c r="AM21" s="33">
        <f t="shared" si="6"/>
        <v>0</v>
      </c>
      <c r="AN21" s="33">
        <f t="shared" si="6"/>
        <v>0</v>
      </c>
      <c r="AO21" s="33">
        <f t="shared" si="6"/>
        <v>0</v>
      </c>
      <c r="AP21" s="33">
        <f t="shared" si="6"/>
        <v>0</v>
      </c>
      <c r="AQ21" s="33">
        <f t="shared" si="6"/>
        <v>0</v>
      </c>
      <c r="AR21" s="33">
        <f t="shared" si="6"/>
        <v>0</v>
      </c>
      <c r="AS21" s="33">
        <f t="shared" si="6"/>
        <v>0</v>
      </c>
      <c r="AT21" s="33">
        <f t="shared" si="6"/>
        <v>0</v>
      </c>
      <c r="AU21" s="33">
        <f t="shared" si="6"/>
        <v>0</v>
      </c>
      <c r="AV21" s="33">
        <f t="shared" si="6"/>
        <v>0</v>
      </c>
      <c r="AW21" s="33">
        <f t="shared" si="6"/>
        <v>0</v>
      </c>
      <c r="AX21" s="33">
        <f t="shared" si="6"/>
        <v>0</v>
      </c>
      <c r="AY21" s="33">
        <f t="shared" si="6"/>
        <v>0</v>
      </c>
      <c r="AZ21" s="33">
        <f t="shared" si="6"/>
        <v>0</v>
      </c>
      <c r="BA21" s="33">
        <f t="shared" si="6"/>
        <v>0</v>
      </c>
      <c r="BB21" s="33">
        <f t="shared" si="6"/>
        <v>0</v>
      </c>
      <c r="BC21" s="33">
        <f t="shared" si="6"/>
        <v>0</v>
      </c>
      <c r="BD21" s="33">
        <f t="shared" si="6"/>
        <v>0</v>
      </c>
      <c r="BE21" s="33">
        <f t="shared" si="6"/>
        <v>0</v>
      </c>
      <c r="BF21" s="33">
        <f t="shared" si="6"/>
        <v>0</v>
      </c>
      <c r="BG21" s="33">
        <f t="shared" si="6"/>
        <v>0</v>
      </c>
      <c r="BH21" s="33">
        <f t="shared" si="6"/>
        <v>0</v>
      </c>
      <c r="BI21" s="33">
        <f t="shared" si="6"/>
        <v>0</v>
      </c>
      <c r="BJ21" s="33">
        <f t="shared" si="6"/>
        <v>0</v>
      </c>
      <c r="BK21" s="34">
        <f>SUM(BK20)</f>
        <v>0</v>
      </c>
    </row>
    <row r="22" spans="1:67" x14ac:dyDescent="0.2">
      <c r="A22" s="16" t="s">
        <v>82</v>
      </c>
      <c r="B22" s="20" t="s">
        <v>14</v>
      </c>
      <c r="C22" s="73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5"/>
    </row>
    <row r="23" spans="1:67" x14ac:dyDescent="0.2">
      <c r="A23" s="16"/>
      <c r="B23" s="29" t="s">
        <v>103</v>
      </c>
      <c r="C23" s="35">
        <v>0</v>
      </c>
      <c r="D23" s="35">
        <v>0.65890156016666679</v>
      </c>
      <c r="E23" s="35">
        <v>0</v>
      </c>
      <c r="F23" s="35">
        <v>0</v>
      </c>
      <c r="G23" s="35">
        <v>0</v>
      </c>
      <c r="H23" s="35">
        <v>7.7942199800666662E-2</v>
      </c>
      <c r="I23" s="35">
        <v>9.9808194266666678E-2</v>
      </c>
      <c r="J23" s="35">
        <v>0</v>
      </c>
      <c r="K23" s="35">
        <v>0</v>
      </c>
      <c r="L23" s="35">
        <v>6.5495455199999997E-2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5.4787889766000013E-2</v>
      </c>
      <c r="S23" s="35">
        <v>0</v>
      </c>
      <c r="T23" s="35">
        <v>2.2248424867333338</v>
      </c>
      <c r="U23" s="35">
        <v>0</v>
      </c>
      <c r="V23" s="35">
        <v>0.16099835393333328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2.1651870444103625</v>
      </c>
      <c r="AC23" s="35">
        <v>1.6973542022664665</v>
      </c>
      <c r="AD23" s="35">
        <v>0.30128956169999999</v>
      </c>
      <c r="AE23" s="35">
        <v>0</v>
      </c>
      <c r="AF23" s="35">
        <v>3.5788552818019395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1.3946870012936001</v>
      </c>
      <c r="AM23" s="35">
        <v>0.22915345113320001</v>
      </c>
      <c r="AN23" s="35">
        <v>7.6557849999999997E-2</v>
      </c>
      <c r="AO23" s="35">
        <v>0</v>
      </c>
      <c r="AP23" s="35">
        <v>1.5264136506327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1.6622890939649679</v>
      </c>
      <c r="AW23" s="35">
        <v>5.3044848500005015</v>
      </c>
      <c r="AX23" s="35">
        <v>1.5057697216666674</v>
      </c>
      <c r="AY23" s="35">
        <v>0</v>
      </c>
      <c r="AZ23" s="35">
        <v>2.5715789236653994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0.33296925223109997</v>
      </c>
      <c r="BG23" s="35">
        <v>0.50283502556649995</v>
      </c>
      <c r="BH23" s="35">
        <v>0</v>
      </c>
      <c r="BI23" s="35">
        <v>0</v>
      </c>
      <c r="BJ23" s="35">
        <v>0.29204476163329995</v>
      </c>
      <c r="BK23" s="36">
        <f>SUM(C23:BJ23)</f>
        <v>26.484245811833368</v>
      </c>
      <c r="BL23" s="37"/>
      <c r="BN23" s="37"/>
    </row>
    <row r="24" spans="1:67" x14ac:dyDescent="0.2">
      <c r="A24" s="16"/>
      <c r="B24" s="29" t="s">
        <v>115</v>
      </c>
      <c r="C24" s="35">
        <v>0</v>
      </c>
      <c r="D24" s="35">
        <v>0.66967598679999996</v>
      </c>
      <c r="E24" s="35">
        <v>0</v>
      </c>
      <c r="F24" s="35">
        <v>0</v>
      </c>
      <c r="G24" s="35">
        <v>0</v>
      </c>
      <c r="H24" s="35">
        <v>0.25000771179853343</v>
      </c>
      <c r="I24" s="35">
        <v>4.7828585999999999E-2</v>
      </c>
      <c r="J24" s="35">
        <v>0.87148406970000003</v>
      </c>
      <c r="K24" s="35">
        <v>0</v>
      </c>
      <c r="L24" s="35">
        <v>0.80193052443336676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0.29369194446813301</v>
      </c>
      <c r="S24" s="35">
        <v>8.1535767999999995E-3</v>
      </c>
      <c r="T24" s="35">
        <v>0</v>
      </c>
      <c r="U24" s="35">
        <v>0</v>
      </c>
      <c r="V24" s="35">
        <v>9.9014430633299996E-2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2.0481239602222754</v>
      </c>
      <c r="AC24" s="35">
        <v>3.4055811554662996</v>
      </c>
      <c r="AD24" s="35">
        <v>0</v>
      </c>
      <c r="AE24" s="35">
        <v>0</v>
      </c>
      <c r="AF24" s="35">
        <v>6.2669566439305333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2.4507263711889036</v>
      </c>
      <c r="AM24" s="35">
        <v>7.1021887764332003</v>
      </c>
      <c r="AN24" s="35">
        <v>7.6071274110667328</v>
      </c>
      <c r="AO24" s="35">
        <v>0</v>
      </c>
      <c r="AP24" s="35">
        <v>4.827067793130503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2.6923695372250047</v>
      </c>
      <c r="AW24" s="35">
        <v>16.95497256623398</v>
      </c>
      <c r="AX24" s="35">
        <v>0</v>
      </c>
      <c r="AY24" s="35">
        <v>0</v>
      </c>
      <c r="AZ24" s="35">
        <v>10.858201127806122</v>
      </c>
      <c r="BA24" s="35">
        <v>0</v>
      </c>
      <c r="BB24" s="35">
        <v>0</v>
      </c>
      <c r="BC24" s="35">
        <v>0</v>
      </c>
      <c r="BD24" s="35">
        <v>0</v>
      </c>
      <c r="BE24" s="35">
        <v>0</v>
      </c>
      <c r="BF24" s="35">
        <v>0.47653908093049979</v>
      </c>
      <c r="BG24" s="35">
        <v>0.1000701553332</v>
      </c>
      <c r="BH24" s="35">
        <v>1.3440632573666</v>
      </c>
      <c r="BI24" s="35">
        <v>0</v>
      </c>
      <c r="BJ24" s="35">
        <v>0.91339337489949979</v>
      </c>
      <c r="BK24" s="36">
        <f>SUM(C24:BJ24)</f>
        <v>70.089168041866685</v>
      </c>
      <c r="BL24" s="37"/>
      <c r="BM24" s="38"/>
      <c r="BN24" s="37"/>
    </row>
    <row r="25" spans="1:67" x14ac:dyDescent="0.2">
      <c r="A25" s="16"/>
      <c r="B25" s="29" t="s">
        <v>104</v>
      </c>
      <c r="C25" s="35">
        <v>0</v>
      </c>
      <c r="D25" s="35">
        <v>8.6388217905333313</v>
      </c>
      <c r="E25" s="35">
        <v>0</v>
      </c>
      <c r="F25" s="35">
        <v>0</v>
      </c>
      <c r="G25" s="35">
        <v>0</v>
      </c>
      <c r="H25" s="35">
        <v>0.26065232903186658</v>
      </c>
      <c r="I25" s="35">
        <v>5.3505148666666653E-3</v>
      </c>
      <c r="J25" s="35">
        <v>0</v>
      </c>
      <c r="K25" s="35">
        <v>0</v>
      </c>
      <c r="L25" s="35">
        <v>0.6231023718333335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0.14144366026813363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0.38842593826519989</v>
      </c>
      <c r="AC25" s="35">
        <v>3.2544239999999998E-4</v>
      </c>
      <c r="AD25" s="35">
        <v>0</v>
      </c>
      <c r="AE25" s="35">
        <v>0</v>
      </c>
      <c r="AF25" s="35">
        <v>3.4414468919017933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0.21513973796579997</v>
      </c>
      <c r="AM25" s="35">
        <v>6.6590968266500003E-2</v>
      </c>
      <c r="AN25" s="35">
        <v>2.0146568916333338</v>
      </c>
      <c r="AO25" s="35">
        <v>0</v>
      </c>
      <c r="AP25" s="35">
        <v>0.66597910049969999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0.8724101235031666</v>
      </c>
      <c r="AW25" s="35">
        <v>22.460976074266839</v>
      </c>
      <c r="AX25" s="35">
        <v>0</v>
      </c>
      <c r="AY25" s="35">
        <v>0</v>
      </c>
      <c r="AZ25" s="35">
        <v>3.4580898197653678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0.10119116003249998</v>
      </c>
      <c r="BG25" s="35">
        <v>0.33389027360000001</v>
      </c>
      <c r="BH25" s="35">
        <v>0</v>
      </c>
      <c r="BI25" s="35">
        <v>0</v>
      </c>
      <c r="BJ25" s="35">
        <v>0.75799282119980005</v>
      </c>
      <c r="BK25" s="36">
        <f>SUM(C25:BJ25)</f>
        <v>44.446485909833328</v>
      </c>
      <c r="BM25" s="37"/>
      <c r="BO25" s="37"/>
    </row>
    <row r="26" spans="1:67" x14ac:dyDescent="0.2">
      <c r="A26" s="16"/>
      <c r="B26" s="29" t="s">
        <v>105</v>
      </c>
      <c r="C26" s="35">
        <v>0</v>
      </c>
      <c r="D26" s="35">
        <v>0.71804778949999992</v>
      </c>
      <c r="E26" s="35">
        <v>0</v>
      </c>
      <c r="F26" s="35">
        <v>0</v>
      </c>
      <c r="G26" s="35">
        <v>0</v>
      </c>
      <c r="H26" s="35">
        <v>0.64054540626980083</v>
      </c>
      <c r="I26" s="35">
        <v>3.3483913138668315</v>
      </c>
      <c r="J26" s="35">
        <v>15.5321817877666</v>
      </c>
      <c r="K26" s="35">
        <v>0</v>
      </c>
      <c r="L26" s="35">
        <v>8.9379862370007608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0.59175578899686687</v>
      </c>
      <c r="S26" s="35">
        <v>1.9097168407665002</v>
      </c>
      <c r="T26" s="35">
        <v>32.584711175100075</v>
      </c>
      <c r="U26" s="35">
        <v>0</v>
      </c>
      <c r="V26" s="35">
        <v>1.1417875139659002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1.4903708172007992</v>
      </c>
      <c r="AC26" s="35">
        <v>16.055779544699739</v>
      </c>
      <c r="AD26" s="35">
        <v>0.88539612190000005</v>
      </c>
      <c r="AE26" s="35">
        <v>0</v>
      </c>
      <c r="AF26" s="35">
        <v>44.893928621546181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1.5673703316608998</v>
      </c>
      <c r="AM26" s="35">
        <v>5.4651968325327998</v>
      </c>
      <c r="AN26" s="35">
        <v>5.6286054594665327</v>
      </c>
      <c r="AO26" s="35">
        <v>0</v>
      </c>
      <c r="AP26" s="35">
        <v>10.837396422329402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2.4728652735432326</v>
      </c>
      <c r="AW26" s="35">
        <v>18.068600171634888</v>
      </c>
      <c r="AX26" s="35">
        <v>6.9465196778669371</v>
      </c>
      <c r="AY26" s="35">
        <v>0</v>
      </c>
      <c r="AZ26" s="35">
        <v>14.7987173803934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0.78494404792839978</v>
      </c>
      <c r="BG26" s="35">
        <v>4.8154335092992016</v>
      </c>
      <c r="BH26" s="35">
        <v>5.5500191295332</v>
      </c>
      <c r="BI26" s="35">
        <v>0</v>
      </c>
      <c r="BJ26" s="35">
        <v>4.9549618956310022</v>
      </c>
      <c r="BK26" s="36">
        <f>SUM(C26:BJ26)</f>
        <v>210.62122909039996</v>
      </c>
      <c r="BL26" s="37"/>
      <c r="BN26" s="37"/>
    </row>
    <row r="27" spans="1:67" x14ac:dyDescent="0.2">
      <c r="A27" s="16"/>
      <c r="B27" s="21" t="s">
        <v>90</v>
      </c>
      <c r="C27" s="33">
        <f>SUM(C23:C26)</f>
        <v>0</v>
      </c>
      <c r="D27" s="33">
        <f t="shared" ref="D27:BJ27" si="7">SUM(D23:D26)</f>
        <v>10.685447126999998</v>
      </c>
      <c r="E27" s="33">
        <f t="shared" si="7"/>
        <v>0</v>
      </c>
      <c r="F27" s="33">
        <f t="shared" si="7"/>
        <v>0</v>
      </c>
      <c r="G27" s="33">
        <f t="shared" si="7"/>
        <v>0</v>
      </c>
      <c r="H27" s="33">
        <f t="shared" si="7"/>
        <v>1.2291476469008675</v>
      </c>
      <c r="I27" s="33">
        <f t="shared" si="7"/>
        <v>3.5013786090001648</v>
      </c>
      <c r="J27" s="33">
        <f t="shared" si="7"/>
        <v>16.403665857466599</v>
      </c>
      <c r="K27" s="33">
        <f t="shared" si="7"/>
        <v>0</v>
      </c>
      <c r="L27" s="33">
        <f t="shared" si="7"/>
        <v>10.428514588467461</v>
      </c>
      <c r="M27" s="33">
        <f t="shared" si="7"/>
        <v>0</v>
      </c>
      <c r="N27" s="33">
        <f t="shared" si="7"/>
        <v>0</v>
      </c>
      <c r="O27" s="33">
        <f t="shared" si="7"/>
        <v>0</v>
      </c>
      <c r="P27" s="33">
        <f t="shared" si="7"/>
        <v>0</v>
      </c>
      <c r="Q27" s="33">
        <f t="shared" si="7"/>
        <v>0</v>
      </c>
      <c r="R27" s="33">
        <f t="shared" si="7"/>
        <v>1.0816792834991336</v>
      </c>
      <c r="S27" s="33">
        <f t="shared" si="7"/>
        <v>1.9178704175665002</v>
      </c>
      <c r="T27" s="33">
        <f t="shared" si="7"/>
        <v>34.809553661833412</v>
      </c>
      <c r="U27" s="33">
        <f t="shared" si="7"/>
        <v>0</v>
      </c>
      <c r="V27" s="33">
        <f t="shared" si="7"/>
        <v>1.4018002985325335</v>
      </c>
      <c r="W27" s="33">
        <f t="shared" si="7"/>
        <v>0</v>
      </c>
      <c r="X27" s="33">
        <f t="shared" si="7"/>
        <v>0</v>
      </c>
      <c r="Y27" s="33">
        <f t="shared" si="7"/>
        <v>0</v>
      </c>
      <c r="Z27" s="33">
        <f t="shared" si="7"/>
        <v>0</v>
      </c>
      <c r="AA27" s="33">
        <f t="shared" si="7"/>
        <v>0</v>
      </c>
      <c r="AB27" s="33">
        <f t="shared" si="7"/>
        <v>6.0921077600986369</v>
      </c>
      <c r="AC27" s="33">
        <f t="shared" si="7"/>
        <v>21.159040344832505</v>
      </c>
      <c r="AD27" s="33">
        <f t="shared" si="7"/>
        <v>1.1866856835999999</v>
      </c>
      <c r="AE27" s="33">
        <f t="shared" si="7"/>
        <v>0</v>
      </c>
      <c r="AF27" s="33">
        <f t="shared" si="7"/>
        <v>58.181187439180448</v>
      </c>
      <c r="AG27" s="33">
        <f t="shared" si="7"/>
        <v>0</v>
      </c>
      <c r="AH27" s="33">
        <f t="shared" si="7"/>
        <v>0</v>
      </c>
      <c r="AI27" s="33">
        <f t="shared" si="7"/>
        <v>0</v>
      </c>
      <c r="AJ27" s="33">
        <f t="shared" si="7"/>
        <v>0</v>
      </c>
      <c r="AK27" s="33">
        <f t="shared" si="7"/>
        <v>0</v>
      </c>
      <c r="AL27" s="33">
        <f t="shared" si="7"/>
        <v>5.6279234421092035</v>
      </c>
      <c r="AM27" s="33">
        <f t="shared" si="7"/>
        <v>12.863130028365699</v>
      </c>
      <c r="AN27" s="33">
        <f t="shared" si="7"/>
        <v>15.326947612166601</v>
      </c>
      <c r="AO27" s="33">
        <f t="shared" si="7"/>
        <v>0</v>
      </c>
      <c r="AP27" s="33">
        <f t="shared" si="7"/>
        <v>17.856856966592304</v>
      </c>
      <c r="AQ27" s="33">
        <f t="shared" si="7"/>
        <v>0</v>
      </c>
      <c r="AR27" s="33">
        <f t="shared" si="7"/>
        <v>0</v>
      </c>
      <c r="AS27" s="33">
        <f t="shared" si="7"/>
        <v>0</v>
      </c>
      <c r="AT27" s="33">
        <f t="shared" si="7"/>
        <v>0</v>
      </c>
      <c r="AU27" s="33">
        <f t="shared" si="7"/>
        <v>0</v>
      </c>
      <c r="AV27" s="33">
        <f t="shared" si="7"/>
        <v>7.6999340282363722</v>
      </c>
      <c r="AW27" s="33">
        <f t="shared" si="7"/>
        <v>62.789033662136205</v>
      </c>
      <c r="AX27" s="33">
        <f t="shared" si="7"/>
        <v>8.4522893995336048</v>
      </c>
      <c r="AY27" s="33">
        <f t="shared" si="7"/>
        <v>0</v>
      </c>
      <c r="AZ27" s="33">
        <f t="shared" si="7"/>
        <v>31.686587251630286</v>
      </c>
      <c r="BA27" s="33">
        <f t="shared" si="7"/>
        <v>0</v>
      </c>
      <c r="BB27" s="33">
        <f t="shared" si="7"/>
        <v>0</v>
      </c>
      <c r="BC27" s="33">
        <f t="shared" si="7"/>
        <v>0</v>
      </c>
      <c r="BD27" s="33">
        <f t="shared" si="7"/>
        <v>0</v>
      </c>
      <c r="BE27" s="33">
        <f t="shared" si="7"/>
        <v>0</v>
      </c>
      <c r="BF27" s="33">
        <f t="shared" si="7"/>
        <v>1.6956435411224995</v>
      </c>
      <c r="BG27" s="33">
        <f t="shared" si="7"/>
        <v>5.7522289637989017</v>
      </c>
      <c r="BH27" s="33">
        <f t="shared" si="7"/>
        <v>6.8940823868998002</v>
      </c>
      <c r="BI27" s="33">
        <f t="shared" si="7"/>
        <v>0</v>
      </c>
      <c r="BJ27" s="33">
        <f t="shared" si="7"/>
        <v>6.9183928533636019</v>
      </c>
      <c r="BK27" s="33">
        <f>SUM(BK23:BK26)</f>
        <v>351.64112885393331</v>
      </c>
    </row>
    <row r="28" spans="1:67" x14ac:dyDescent="0.2">
      <c r="A28" s="16"/>
      <c r="B28" s="22" t="s">
        <v>80</v>
      </c>
      <c r="C28" s="33">
        <f t="shared" ref="C28:AH28" si="8">C9+C12+C15+C18+C21+C27</f>
        <v>0</v>
      </c>
      <c r="D28" s="33">
        <f t="shared" si="8"/>
        <v>142.39726381893331</v>
      </c>
      <c r="E28" s="33">
        <f t="shared" si="8"/>
        <v>0</v>
      </c>
      <c r="F28" s="33">
        <f t="shared" si="8"/>
        <v>0</v>
      </c>
      <c r="G28" s="33">
        <f t="shared" si="8"/>
        <v>0</v>
      </c>
      <c r="H28" s="33">
        <f t="shared" si="8"/>
        <v>5.3506180728498691</v>
      </c>
      <c r="I28" s="33">
        <f t="shared" si="8"/>
        <v>240.35291659886718</v>
      </c>
      <c r="J28" s="33">
        <f t="shared" si="8"/>
        <v>253.35207030390157</v>
      </c>
      <c r="K28" s="33">
        <f t="shared" si="8"/>
        <v>0</v>
      </c>
      <c r="L28" s="33">
        <f t="shared" si="8"/>
        <v>99.570534998370988</v>
      </c>
      <c r="M28" s="33">
        <f t="shared" si="8"/>
        <v>0</v>
      </c>
      <c r="N28" s="33">
        <f t="shared" si="8"/>
        <v>0</v>
      </c>
      <c r="O28" s="33">
        <f t="shared" si="8"/>
        <v>0</v>
      </c>
      <c r="P28" s="33">
        <f t="shared" si="8"/>
        <v>0</v>
      </c>
      <c r="Q28" s="33">
        <f t="shared" si="8"/>
        <v>0</v>
      </c>
      <c r="R28" s="33">
        <f t="shared" si="8"/>
        <v>2.9727916207501348</v>
      </c>
      <c r="S28" s="33">
        <f t="shared" si="8"/>
        <v>40.718337766965959</v>
      </c>
      <c r="T28" s="33">
        <f t="shared" si="8"/>
        <v>310.69488289753173</v>
      </c>
      <c r="U28" s="33">
        <f t="shared" si="8"/>
        <v>0</v>
      </c>
      <c r="V28" s="33">
        <f t="shared" si="8"/>
        <v>10.259570377795626</v>
      </c>
      <c r="W28" s="33">
        <f t="shared" si="8"/>
        <v>0</v>
      </c>
      <c r="X28" s="33">
        <f t="shared" si="8"/>
        <v>0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3">
        <f t="shared" si="8"/>
        <v>10.544538824691504</v>
      </c>
      <c r="AC28" s="33">
        <f t="shared" si="8"/>
        <v>103.24664620533584</v>
      </c>
      <c r="AD28" s="33">
        <f t="shared" si="8"/>
        <v>46.103842100932582</v>
      </c>
      <c r="AE28" s="33">
        <f t="shared" si="8"/>
        <v>0</v>
      </c>
      <c r="AF28" s="33">
        <f t="shared" si="8"/>
        <v>157.83370595056735</v>
      </c>
      <c r="AG28" s="33">
        <f t="shared" si="8"/>
        <v>0</v>
      </c>
      <c r="AH28" s="33">
        <f t="shared" si="8"/>
        <v>0</v>
      </c>
      <c r="AI28" s="33">
        <f t="shared" ref="AI28:BK28" si="9">AI9+AI12+AI15+AI18+AI21+AI27</f>
        <v>0</v>
      </c>
      <c r="AJ28" s="33">
        <f t="shared" si="9"/>
        <v>0</v>
      </c>
      <c r="AK28" s="33">
        <f t="shared" si="9"/>
        <v>0</v>
      </c>
      <c r="AL28" s="33">
        <f t="shared" si="9"/>
        <v>9.6844764352232993</v>
      </c>
      <c r="AM28" s="33">
        <f t="shared" si="9"/>
        <v>45.764617973730623</v>
      </c>
      <c r="AN28" s="33">
        <f t="shared" si="9"/>
        <v>412.53364332870115</v>
      </c>
      <c r="AO28" s="33">
        <f t="shared" si="9"/>
        <v>0</v>
      </c>
      <c r="AP28" s="33">
        <f t="shared" si="9"/>
        <v>68.663480136279972</v>
      </c>
      <c r="AQ28" s="33">
        <f t="shared" si="9"/>
        <v>0</v>
      </c>
      <c r="AR28" s="33">
        <f t="shared" si="9"/>
        <v>0</v>
      </c>
      <c r="AS28" s="33">
        <f t="shared" si="9"/>
        <v>0</v>
      </c>
      <c r="AT28" s="33">
        <f t="shared" si="9"/>
        <v>0</v>
      </c>
      <c r="AU28" s="33">
        <f t="shared" si="9"/>
        <v>0</v>
      </c>
      <c r="AV28" s="33">
        <f t="shared" si="9"/>
        <v>13.375702271904846</v>
      </c>
      <c r="AW28" s="33">
        <f t="shared" si="9"/>
        <v>117.5632658586016</v>
      </c>
      <c r="AX28" s="33">
        <f t="shared" si="9"/>
        <v>29.662780951666868</v>
      </c>
      <c r="AY28" s="33">
        <f t="shared" si="9"/>
        <v>0</v>
      </c>
      <c r="AZ28" s="33">
        <f t="shared" si="9"/>
        <v>69.15322445265727</v>
      </c>
      <c r="BA28" s="33">
        <f t="shared" si="9"/>
        <v>0</v>
      </c>
      <c r="BB28" s="33">
        <f t="shared" si="9"/>
        <v>0</v>
      </c>
      <c r="BC28" s="33">
        <f t="shared" si="9"/>
        <v>0</v>
      </c>
      <c r="BD28" s="33">
        <f t="shared" si="9"/>
        <v>0</v>
      </c>
      <c r="BE28" s="33">
        <f t="shared" si="9"/>
        <v>0</v>
      </c>
      <c r="BF28" s="33">
        <f t="shared" si="9"/>
        <v>3.0756561051804008</v>
      </c>
      <c r="BG28" s="33">
        <f t="shared" si="9"/>
        <v>7.1691773263986018</v>
      </c>
      <c r="BH28" s="33">
        <f t="shared" si="9"/>
        <v>28.618425342666303</v>
      </c>
      <c r="BI28" s="33">
        <f t="shared" si="9"/>
        <v>0</v>
      </c>
      <c r="BJ28" s="33">
        <f t="shared" si="9"/>
        <v>9.5944780371287024</v>
      </c>
      <c r="BK28" s="33">
        <f t="shared" si="9"/>
        <v>2238.2566477576329</v>
      </c>
    </row>
    <row r="29" spans="1:67" ht="3.75" customHeight="1" x14ac:dyDescent="0.2">
      <c r="A29" s="16"/>
      <c r="B29" s="23"/>
      <c r="C29" s="73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5"/>
    </row>
    <row r="30" spans="1:67" x14ac:dyDescent="0.2">
      <c r="A30" s="16" t="s">
        <v>1</v>
      </c>
      <c r="B30" s="19" t="s">
        <v>7</v>
      </c>
      <c r="C30" s="73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5"/>
    </row>
    <row r="31" spans="1:67" s="4" customFormat="1" x14ac:dyDescent="0.2">
      <c r="A31" s="16" t="s">
        <v>76</v>
      </c>
      <c r="B31" s="20" t="s">
        <v>2</v>
      </c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4"/>
    </row>
    <row r="32" spans="1:67" s="43" customFormat="1" x14ac:dyDescent="0.2">
      <c r="A32" s="40"/>
      <c r="B32" s="41" t="s">
        <v>106</v>
      </c>
      <c r="C32" s="35">
        <v>0</v>
      </c>
      <c r="D32" s="35">
        <v>0.71239732966666658</v>
      </c>
      <c r="E32" s="35">
        <v>0</v>
      </c>
      <c r="F32" s="35">
        <v>0</v>
      </c>
      <c r="G32" s="35">
        <v>0</v>
      </c>
      <c r="H32" s="35">
        <v>13.475760011041285</v>
      </c>
      <c r="I32" s="35">
        <v>0.46274441903213326</v>
      </c>
      <c r="J32" s="35">
        <v>0</v>
      </c>
      <c r="K32" s="35">
        <v>0</v>
      </c>
      <c r="L32" s="35">
        <v>1.9157380794339678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9.5067087114920117</v>
      </c>
      <c r="S32" s="35">
        <v>0.43921292366786607</v>
      </c>
      <c r="T32" s="35">
        <v>0</v>
      </c>
      <c r="U32" s="35">
        <v>0</v>
      </c>
      <c r="V32" s="35">
        <v>0.60730215579936653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74.647575504919828</v>
      </c>
      <c r="AC32" s="35">
        <v>3.6760936369605983</v>
      </c>
      <c r="AD32" s="35">
        <v>0</v>
      </c>
      <c r="AE32" s="35">
        <v>0</v>
      </c>
      <c r="AF32" s="35">
        <v>22.058987638051402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65.110424078236662</v>
      </c>
      <c r="AM32" s="35">
        <v>2.0503503841963995</v>
      </c>
      <c r="AN32" s="35">
        <v>0</v>
      </c>
      <c r="AO32" s="35">
        <v>0</v>
      </c>
      <c r="AP32" s="35">
        <v>11.647808206189904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230.46097229316885</v>
      </c>
      <c r="AW32" s="35">
        <v>18.31424685404809</v>
      </c>
      <c r="AX32" s="35">
        <v>0</v>
      </c>
      <c r="AY32" s="35">
        <v>0</v>
      </c>
      <c r="AZ32" s="35">
        <v>50.748768108395076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47.401063618546068</v>
      </c>
      <c r="BG32" s="35">
        <v>2.5696788569283</v>
      </c>
      <c r="BH32" s="35">
        <v>0</v>
      </c>
      <c r="BI32" s="35">
        <v>0</v>
      </c>
      <c r="BJ32" s="35">
        <v>4.3239544978633031</v>
      </c>
      <c r="BK32" s="42">
        <f>SUM(C32:BJ32)</f>
        <v>560.12978730763768</v>
      </c>
    </row>
    <row r="33" spans="1:67" s="4" customFormat="1" x14ac:dyDescent="0.2">
      <c r="A33" s="16"/>
      <c r="B33" s="21" t="s">
        <v>85</v>
      </c>
      <c r="C33" s="33">
        <f>SUM(C32)</f>
        <v>0</v>
      </c>
      <c r="D33" s="33">
        <f t="shared" ref="D33:BJ33" si="10">SUM(D32)</f>
        <v>0.71239732966666658</v>
      </c>
      <c r="E33" s="33">
        <f t="shared" si="10"/>
        <v>0</v>
      </c>
      <c r="F33" s="33">
        <f t="shared" si="10"/>
        <v>0</v>
      </c>
      <c r="G33" s="33">
        <f t="shared" si="10"/>
        <v>0</v>
      </c>
      <c r="H33" s="33">
        <f t="shared" si="10"/>
        <v>13.475760011041285</v>
      </c>
      <c r="I33" s="33">
        <f t="shared" si="10"/>
        <v>0.46274441903213326</v>
      </c>
      <c r="J33" s="33">
        <f t="shared" si="10"/>
        <v>0</v>
      </c>
      <c r="K33" s="33">
        <f t="shared" si="10"/>
        <v>0</v>
      </c>
      <c r="L33" s="33">
        <f t="shared" si="10"/>
        <v>1.9157380794339678</v>
      </c>
      <c r="M33" s="33">
        <f t="shared" si="10"/>
        <v>0</v>
      </c>
      <c r="N33" s="33">
        <f t="shared" si="10"/>
        <v>0</v>
      </c>
      <c r="O33" s="33">
        <f t="shared" si="10"/>
        <v>0</v>
      </c>
      <c r="P33" s="33">
        <f t="shared" si="10"/>
        <v>0</v>
      </c>
      <c r="Q33" s="33">
        <f t="shared" si="10"/>
        <v>0</v>
      </c>
      <c r="R33" s="33">
        <f t="shared" si="10"/>
        <v>9.5067087114920117</v>
      </c>
      <c r="S33" s="33">
        <f t="shared" si="10"/>
        <v>0.43921292366786607</v>
      </c>
      <c r="T33" s="33">
        <f t="shared" si="10"/>
        <v>0</v>
      </c>
      <c r="U33" s="33">
        <f t="shared" si="10"/>
        <v>0</v>
      </c>
      <c r="V33" s="33">
        <f t="shared" si="10"/>
        <v>0.60730215579936653</v>
      </c>
      <c r="W33" s="33">
        <f t="shared" si="10"/>
        <v>0</v>
      </c>
      <c r="X33" s="33">
        <f t="shared" si="10"/>
        <v>0</v>
      </c>
      <c r="Y33" s="33">
        <f t="shared" si="10"/>
        <v>0</v>
      </c>
      <c r="Z33" s="33">
        <f t="shared" si="10"/>
        <v>0</v>
      </c>
      <c r="AA33" s="33">
        <f t="shared" si="10"/>
        <v>0</v>
      </c>
      <c r="AB33" s="33">
        <f t="shared" si="10"/>
        <v>74.647575504919828</v>
      </c>
      <c r="AC33" s="33">
        <f t="shared" si="10"/>
        <v>3.6760936369605983</v>
      </c>
      <c r="AD33" s="33">
        <f t="shared" si="10"/>
        <v>0</v>
      </c>
      <c r="AE33" s="33">
        <f t="shared" si="10"/>
        <v>0</v>
      </c>
      <c r="AF33" s="33">
        <f t="shared" si="10"/>
        <v>22.058987638051402</v>
      </c>
      <c r="AG33" s="33">
        <f t="shared" si="10"/>
        <v>0</v>
      </c>
      <c r="AH33" s="33">
        <f t="shared" si="10"/>
        <v>0</v>
      </c>
      <c r="AI33" s="33">
        <f t="shared" si="10"/>
        <v>0</v>
      </c>
      <c r="AJ33" s="33">
        <f t="shared" si="10"/>
        <v>0</v>
      </c>
      <c r="AK33" s="33">
        <f t="shared" si="10"/>
        <v>0</v>
      </c>
      <c r="AL33" s="33">
        <f t="shared" si="10"/>
        <v>65.110424078236662</v>
      </c>
      <c r="AM33" s="33">
        <f t="shared" si="10"/>
        <v>2.0503503841963995</v>
      </c>
      <c r="AN33" s="33">
        <f t="shared" si="10"/>
        <v>0</v>
      </c>
      <c r="AO33" s="33">
        <f t="shared" si="10"/>
        <v>0</v>
      </c>
      <c r="AP33" s="33">
        <f t="shared" si="10"/>
        <v>11.647808206189904</v>
      </c>
      <c r="AQ33" s="33">
        <f t="shared" si="10"/>
        <v>0</v>
      </c>
      <c r="AR33" s="33">
        <f t="shared" si="10"/>
        <v>0</v>
      </c>
      <c r="AS33" s="33">
        <f t="shared" si="10"/>
        <v>0</v>
      </c>
      <c r="AT33" s="33">
        <f t="shared" si="10"/>
        <v>0</v>
      </c>
      <c r="AU33" s="33">
        <f t="shared" si="10"/>
        <v>0</v>
      </c>
      <c r="AV33" s="33">
        <f t="shared" si="10"/>
        <v>230.46097229316885</v>
      </c>
      <c r="AW33" s="33">
        <f t="shared" si="10"/>
        <v>18.31424685404809</v>
      </c>
      <c r="AX33" s="33">
        <f t="shared" si="10"/>
        <v>0</v>
      </c>
      <c r="AY33" s="33">
        <f t="shared" si="10"/>
        <v>0</v>
      </c>
      <c r="AZ33" s="33">
        <f t="shared" si="10"/>
        <v>50.748768108395076</v>
      </c>
      <c r="BA33" s="33">
        <f t="shared" si="10"/>
        <v>0</v>
      </c>
      <c r="BB33" s="33">
        <f t="shared" si="10"/>
        <v>0</v>
      </c>
      <c r="BC33" s="33">
        <f t="shared" si="10"/>
        <v>0</v>
      </c>
      <c r="BD33" s="33">
        <f t="shared" si="10"/>
        <v>0</v>
      </c>
      <c r="BE33" s="33">
        <f t="shared" si="10"/>
        <v>0</v>
      </c>
      <c r="BF33" s="33">
        <f t="shared" si="10"/>
        <v>47.401063618546068</v>
      </c>
      <c r="BG33" s="33">
        <f t="shared" si="10"/>
        <v>2.5696788569283</v>
      </c>
      <c r="BH33" s="33">
        <f t="shared" si="10"/>
        <v>0</v>
      </c>
      <c r="BI33" s="33">
        <f t="shared" si="10"/>
        <v>0</v>
      </c>
      <c r="BJ33" s="33">
        <f t="shared" si="10"/>
        <v>4.3239544978633031</v>
      </c>
      <c r="BK33" s="33">
        <f>SUM(BK32)</f>
        <v>560.12978730763768</v>
      </c>
    </row>
    <row r="34" spans="1:67" x14ac:dyDescent="0.2">
      <c r="A34" s="16" t="s">
        <v>77</v>
      </c>
      <c r="B34" s="20" t="s">
        <v>15</v>
      </c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5"/>
    </row>
    <row r="35" spans="1:67" x14ac:dyDescent="0.2">
      <c r="A35" s="16"/>
      <c r="B35" s="29" t="s">
        <v>107</v>
      </c>
      <c r="C35" s="35">
        <v>0</v>
      </c>
      <c r="D35" s="35">
        <v>0.6926194994</v>
      </c>
      <c r="E35" s="35">
        <v>0</v>
      </c>
      <c r="F35" s="35">
        <v>0</v>
      </c>
      <c r="G35" s="35">
        <v>0</v>
      </c>
      <c r="H35" s="35">
        <v>4.5257787143816346</v>
      </c>
      <c r="I35" s="35">
        <v>1.0757423852334</v>
      </c>
      <c r="J35" s="35">
        <v>0</v>
      </c>
      <c r="K35" s="35">
        <v>0</v>
      </c>
      <c r="L35" s="35">
        <v>3.2636196752011362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1.7893550438517014</v>
      </c>
      <c r="S35" s="35">
        <v>2.9284917666600001E-2</v>
      </c>
      <c r="T35" s="35">
        <v>0</v>
      </c>
      <c r="U35" s="35">
        <v>0</v>
      </c>
      <c r="V35" s="35">
        <v>0.66863607713219997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35.135755075767605</v>
      </c>
      <c r="AC35" s="35">
        <v>2.5414403351653991</v>
      </c>
      <c r="AD35" s="35">
        <v>0.33271633516666665</v>
      </c>
      <c r="AE35" s="35">
        <v>0</v>
      </c>
      <c r="AF35" s="35">
        <v>19.450314345584868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33.535487872931263</v>
      </c>
      <c r="AM35" s="35">
        <v>0.22971383276620003</v>
      </c>
      <c r="AN35" s="35">
        <v>0</v>
      </c>
      <c r="AO35" s="35">
        <v>0</v>
      </c>
      <c r="AP35" s="35">
        <v>6.8412096138928993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97.930145281644926</v>
      </c>
      <c r="AW35" s="35">
        <v>11.246379028563062</v>
      </c>
      <c r="AX35" s="35">
        <v>0</v>
      </c>
      <c r="AY35" s="35">
        <v>0</v>
      </c>
      <c r="AZ35" s="35">
        <v>61.926009923957778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18.982493151648999</v>
      </c>
      <c r="BG35" s="35">
        <v>6.5349096955053669</v>
      </c>
      <c r="BH35" s="35">
        <v>0</v>
      </c>
      <c r="BI35" s="35">
        <v>0</v>
      </c>
      <c r="BJ35" s="35">
        <v>5.3832693838976011</v>
      </c>
      <c r="BK35" s="36">
        <f>SUM(C35:BJ35)</f>
        <v>312.11488018935927</v>
      </c>
      <c r="BM35" s="37"/>
      <c r="BO35" s="37"/>
    </row>
    <row r="36" spans="1:67" x14ac:dyDescent="0.2">
      <c r="A36" s="16"/>
      <c r="B36" s="29" t="s">
        <v>126</v>
      </c>
      <c r="C36" s="35">
        <v>0</v>
      </c>
      <c r="D36" s="35">
        <v>0.51522100406666682</v>
      </c>
      <c r="E36" s="35">
        <v>0</v>
      </c>
      <c r="F36" s="35">
        <v>0</v>
      </c>
      <c r="G36" s="35">
        <v>0</v>
      </c>
      <c r="H36" s="35">
        <v>0.2551664011305334</v>
      </c>
      <c r="I36" s="35">
        <v>0</v>
      </c>
      <c r="J36" s="35">
        <v>0</v>
      </c>
      <c r="K36" s="35">
        <v>0</v>
      </c>
      <c r="L36" s="35">
        <v>0.4531101721334333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0.20802237950279931</v>
      </c>
      <c r="S36" s="35">
        <v>3.2268729633333333E-2</v>
      </c>
      <c r="T36" s="35">
        <v>0</v>
      </c>
      <c r="U36" s="35">
        <v>0</v>
      </c>
      <c r="V36" s="35">
        <v>0.14760342939990001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20.482903886136551</v>
      </c>
      <c r="AC36" s="35">
        <v>3.1043993044997</v>
      </c>
      <c r="AD36" s="35">
        <v>0</v>
      </c>
      <c r="AE36" s="35">
        <v>0</v>
      </c>
      <c r="AF36" s="35">
        <v>32.677519371437832</v>
      </c>
      <c r="AG36" s="35">
        <v>0</v>
      </c>
      <c r="AH36" s="35">
        <v>0</v>
      </c>
      <c r="AI36" s="35">
        <v>0</v>
      </c>
      <c r="AJ36" s="35">
        <v>0</v>
      </c>
      <c r="AK36" s="35">
        <v>0</v>
      </c>
      <c r="AL36" s="35">
        <v>21.354058679770109</v>
      </c>
      <c r="AM36" s="35">
        <v>2.1244089776670338</v>
      </c>
      <c r="AN36" s="35">
        <v>0</v>
      </c>
      <c r="AO36" s="35">
        <v>0</v>
      </c>
      <c r="AP36" s="35">
        <v>18.09900447429607</v>
      </c>
      <c r="AQ36" s="35">
        <v>0</v>
      </c>
      <c r="AR36" s="35">
        <v>0</v>
      </c>
      <c r="AS36" s="35">
        <v>0</v>
      </c>
      <c r="AT36" s="35">
        <v>0</v>
      </c>
      <c r="AU36" s="35">
        <v>0</v>
      </c>
      <c r="AV36" s="35">
        <v>1.4003646269305945</v>
      </c>
      <c r="AW36" s="35">
        <v>0.61432711340000001</v>
      </c>
      <c r="AX36" s="35">
        <v>0</v>
      </c>
      <c r="AY36" s="35">
        <v>0</v>
      </c>
      <c r="AZ36" s="35">
        <v>1.4156134777664002</v>
      </c>
      <c r="BA36" s="35">
        <v>0</v>
      </c>
      <c r="BB36" s="35">
        <v>0</v>
      </c>
      <c r="BC36" s="35">
        <v>0</v>
      </c>
      <c r="BD36" s="35">
        <v>0</v>
      </c>
      <c r="BE36" s="35">
        <v>0</v>
      </c>
      <c r="BF36" s="35">
        <v>0.82276937289809793</v>
      </c>
      <c r="BG36" s="35">
        <v>3.9487940866600006E-2</v>
      </c>
      <c r="BH36" s="35">
        <v>0</v>
      </c>
      <c r="BI36" s="35">
        <v>0</v>
      </c>
      <c r="BJ36" s="35">
        <v>0.56651490529979998</v>
      </c>
      <c r="BK36" s="36">
        <f>SUM(C36:BJ36)</f>
        <v>104.31276424683543</v>
      </c>
      <c r="BM36" s="37"/>
      <c r="BO36" s="37"/>
    </row>
    <row r="37" spans="1:67" x14ac:dyDescent="0.2">
      <c r="A37" s="16"/>
      <c r="B37" s="29" t="s">
        <v>117</v>
      </c>
      <c r="C37" s="35">
        <v>0</v>
      </c>
      <c r="D37" s="35">
        <v>0.49200799243333337</v>
      </c>
      <c r="E37" s="35">
        <v>0</v>
      </c>
      <c r="F37" s="35">
        <v>0</v>
      </c>
      <c r="G37" s="35">
        <v>0</v>
      </c>
      <c r="H37" s="35">
        <v>2.0215663335261094</v>
      </c>
      <c r="I37" s="35">
        <v>1.0885989366599999E-2</v>
      </c>
      <c r="J37" s="35">
        <v>0</v>
      </c>
      <c r="K37" s="35">
        <v>0</v>
      </c>
      <c r="L37" s="35">
        <v>0.81489437663373343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1.7089849987739032</v>
      </c>
      <c r="S37" s="35">
        <v>1.1864673632334002</v>
      </c>
      <c r="T37" s="35">
        <v>0</v>
      </c>
      <c r="U37" s="35">
        <v>0</v>
      </c>
      <c r="V37" s="35">
        <v>0.36484016439960004</v>
      </c>
      <c r="W37" s="35">
        <v>0</v>
      </c>
      <c r="X37" s="35">
        <v>2.0116333333333333E-5</v>
      </c>
      <c r="Y37" s="35">
        <v>0</v>
      </c>
      <c r="Z37" s="35">
        <v>0</v>
      </c>
      <c r="AA37" s="35">
        <v>0</v>
      </c>
      <c r="AB37" s="35">
        <v>37.929183475242212</v>
      </c>
      <c r="AC37" s="35">
        <v>5.1256224376323996</v>
      </c>
      <c r="AD37" s="35">
        <v>0</v>
      </c>
      <c r="AE37" s="35">
        <v>0</v>
      </c>
      <c r="AF37" s="35">
        <v>48.574641396080608</v>
      </c>
      <c r="AG37" s="35">
        <v>0</v>
      </c>
      <c r="AH37" s="35">
        <v>0</v>
      </c>
      <c r="AI37" s="35">
        <v>0</v>
      </c>
      <c r="AJ37" s="35">
        <v>0</v>
      </c>
      <c r="AK37" s="35">
        <v>0</v>
      </c>
      <c r="AL37" s="35">
        <v>48.143075128318323</v>
      </c>
      <c r="AM37" s="35">
        <v>4.4454444124325025</v>
      </c>
      <c r="AN37" s="35">
        <v>0.23627500000000001</v>
      </c>
      <c r="AO37" s="35">
        <v>0</v>
      </c>
      <c r="AP37" s="35">
        <v>36.806005873955741</v>
      </c>
      <c r="AQ37" s="35">
        <v>0</v>
      </c>
      <c r="AR37" s="35">
        <v>0</v>
      </c>
      <c r="AS37" s="35">
        <v>0</v>
      </c>
      <c r="AT37" s="35">
        <v>0</v>
      </c>
      <c r="AU37" s="35">
        <v>0</v>
      </c>
      <c r="AV37" s="35">
        <v>8.8390225254862731</v>
      </c>
      <c r="AW37" s="35">
        <v>3.9336946977352092</v>
      </c>
      <c r="AX37" s="35">
        <v>0</v>
      </c>
      <c r="AY37" s="35">
        <v>0</v>
      </c>
      <c r="AZ37" s="35">
        <v>9.4181138399983944</v>
      </c>
      <c r="BA37" s="35">
        <v>0</v>
      </c>
      <c r="BB37" s="35">
        <v>0</v>
      </c>
      <c r="BC37" s="35">
        <v>0</v>
      </c>
      <c r="BD37" s="35">
        <v>0</v>
      </c>
      <c r="BE37" s="35">
        <v>0</v>
      </c>
      <c r="BF37" s="35">
        <v>4.5663848321173637</v>
      </c>
      <c r="BG37" s="35">
        <v>0.63842023519989999</v>
      </c>
      <c r="BH37" s="35">
        <v>0</v>
      </c>
      <c r="BI37" s="35">
        <v>0</v>
      </c>
      <c r="BJ37" s="35">
        <v>3.0402938436323996</v>
      </c>
      <c r="BK37" s="36">
        <f>SUM(C37:BJ37)</f>
        <v>218.29584503253136</v>
      </c>
      <c r="BM37" s="37"/>
      <c r="BO37" s="37"/>
    </row>
    <row r="38" spans="1:67" x14ac:dyDescent="0.2">
      <c r="A38" s="16"/>
      <c r="B38" s="29" t="s">
        <v>124</v>
      </c>
      <c r="C38" s="35">
        <v>0</v>
      </c>
      <c r="D38" s="35">
        <v>0.51942781119999992</v>
      </c>
      <c r="E38" s="35">
        <v>0</v>
      </c>
      <c r="F38" s="35">
        <v>0</v>
      </c>
      <c r="G38" s="35">
        <v>0</v>
      </c>
      <c r="H38" s="35">
        <v>1.1717913093465677</v>
      </c>
      <c r="I38" s="35">
        <v>0.10929799999999999</v>
      </c>
      <c r="J38" s="35">
        <v>0</v>
      </c>
      <c r="K38" s="35">
        <v>0</v>
      </c>
      <c r="L38" s="35">
        <v>2.203120562566899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0.76132149602010046</v>
      </c>
      <c r="S38" s="35">
        <v>0</v>
      </c>
      <c r="T38" s="35">
        <v>0</v>
      </c>
      <c r="U38" s="35">
        <v>0</v>
      </c>
      <c r="V38" s="35">
        <v>0.20462028763309997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25.3901486986042</v>
      </c>
      <c r="AC38" s="35">
        <v>4.4692929700297972</v>
      </c>
      <c r="AD38" s="35">
        <v>0</v>
      </c>
      <c r="AE38" s="35">
        <v>0</v>
      </c>
      <c r="AF38" s="35">
        <v>33.293555538218655</v>
      </c>
      <c r="AG38" s="35">
        <v>0</v>
      </c>
      <c r="AH38" s="35">
        <v>0</v>
      </c>
      <c r="AI38" s="35">
        <v>0</v>
      </c>
      <c r="AJ38" s="35">
        <v>0</v>
      </c>
      <c r="AK38" s="35">
        <v>0</v>
      </c>
      <c r="AL38" s="35">
        <v>26.140620215606287</v>
      </c>
      <c r="AM38" s="35">
        <v>4.2090384556980318</v>
      </c>
      <c r="AN38" s="35">
        <v>0</v>
      </c>
      <c r="AO38" s="35">
        <v>0</v>
      </c>
      <c r="AP38" s="35">
        <v>17.694256980584996</v>
      </c>
      <c r="AQ38" s="35">
        <v>0</v>
      </c>
      <c r="AR38" s="35">
        <v>0</v>
      </c>
      <c r="AS38" s="35">
        <v>0</v>
      </c>
      <c r="AT38" s="35">
        <v>0</v>
      </c>
      <c r="AU38" s="35">
        <v>0</v>
      </c>
      <c r="AV38" s="35">
        <v>5.9258771893519775</v>
      </c>
      <c r="AW38" s="35">
        <v>0.33896663306590002</v>
      </c>
      <c r="AX38" s="35">
        <v>0</v>
      </c>
      <c r="AY38" s="35">
        <v>0</v>
      </c>
      <c r="AZ38" s="35">
        <v>4.487438566830301</v>
      </c>
      <c r="BA38" s="35">
        <v>0</v>
      </c>
      <c r="BB38" s="35">
        <v>0</v>
      </c>
      <c r="BC38" s="35">
        <v>0</v>
      </c>
      <c r="BD38" s="35">
        <v>0</v>
      </c>
      <c r="BE38" s="35">
        <v>0</v>
      </c>
      <c r="BF38" s="35">
        <v>3.8684785942630446</v>
      </c>
      <c r="BG38" s="35">
        <v>1.1880893186395958</v>
      </c>
      <c r="BH38" s="35">
        <v>0</v>
      </c>
      <c r="BI38" s="35">
        <v>0</v>
      </c>
      <c r="BJ38" s="35">
        <v>1.7561155954653009</v>
      </c>
      <c r="BK38" s="36">
        <f t="shared" ref="BK38:BK41" si="11">SUM(C38:BJ38)</f>
        <v>133.73145822312475</v>
      </c>
      <c r="BM38" s="37"/>
      <c r="BO38" s="37"/>
    </row>
    <row r="39" spans="1:67" x14ac:dyDescent="0.2">
      <c r="A39" s="16"/>
      <c r="B39" s="29" t="s">
        <v>127</v>
      </c>
      <c r="C39" s="35">
        <v>0</v>
      </c>
      <c r="D39" s="35">
        <v>0.36090927189999999</v>
      </c>
      <c r="E39" s="35">
        <v>0</v>
      </c>
      <c r="F39" s="35">
        <v>0</v>
      </c>
      <c r="G39" s="35">
        <v>0</v>
      </c>
      <c r="H39" s="35">
        <v>0.17782479149726688</v>
      </c>
      <c r="I39" s="35">
        <v>5.0276666666666664E-3</v>
      </c>
      <c r="J39" s="35">
        <v>0</v>
      </c>
      <c r="K39" s="35">
        <v>0</v>
      </c>
      <c r="L39" s="35">
        <v>3.3677079100033341E-2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0.19859223583606606</v>
      </c>
      <c r="S39" s="35">
        <v>4.0443686999999994E-3</v>
      </c>
      <c r="T39" s="35">
        <v>0</v>
      </c>
      <c r="U39" s="35">
        <v>0</v>
      </c>
      <c r="V39" s="35">
        <v>8.5462799999966657E-2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5.9176631755844005</v>
      </c>
      <c r="AC39" s="35">
        <v>0.94556666666619993</v>
      </c>
      <c r="AD39" s="35">
        <v>0</v>
      </c>
      <c r="AE39" s="35">
        <v>0</v>
      </c>
      <c r="AF39" s="35">
        <v>8.6730378023600121</v>
      </c>
      <c r="AG39" s="35">
        <v>0</v>
      </c>
      <c r="AH39" s="35">
        <v>0</v>
      </c>
      <c r="AI39" s="35">
        <v>0</v>
      </c>
      <c r="AJ39" s="35">
        <v>0</v>
      </c>
      <c r="AK39" s="35">
        <v>0</v>
      </c>
      <c r="AL39" s="35">
        <v>6.6742063697976297</v>
      </c>
      <c r="AM39" s="35">
        <v>0.88436666676746489</v>
      </c>
      <c r="AN39" s="35">
        <v>0</v>
      </c>
      <c r="AO39" s="35">
        <v>0</v>
      </c>
      <c r="AP39" s="35">
        <v>5.613289368594403</v>
      </c>
      <c r="AQ39" s="35">
        <v>0</v>
      </c>
      <c r="AR39" s="35">
        <v>0</v>
      </c>
      <c r="AS39" s="35">
        <v>0</v>
      </c>
      <c r="AT39" s="35">
        <v>0</v>
      </c>
      <c r="AU39" s="35">
        <v>0</v>
      </c>
      <c r="AV39" s="35">
        <v>1.0229751993581631</v>
      </c>
      <c r="AW39" s="35">
        <v>3.6658266999700005E-2</v>
      </c>
      <c r="AX39" s="35">
        <v>0</v>
      </c>
      <c r="AY39" s="35">
        <v>0</v>
      </c>
      <c r="AZ39" s="35">
        <v>1.101211695145909</v>
      </c>
      <c r="BA39" s="35">
        <v>0</v>
      </c>
      <c r="BB39" s="35">
        <v>0</v>
      </c>
      <c r="BC39" s="35">
        <v>0</v>
      </c>
      <c r="BD39" s="35">
        <v>0</v>
      </c>
      <c r="BE39" s="35">
        <v>0</v>
      </c>
      <c r="BF39" s="35">
        <v>0.45772628155995976</v>
      </c>
      <c r="BG39" s="35">
        <v>9.9533333333000004E-3</v>
      </c>
      <c r="BH39" s="35">
        <v>0</v>
      </c>
      <c r="BI39" s="35">
        <v>0</v>
      </c>
      <c r="BJ39" s="35">
        <v>0.20555597866639999</v>
      </c>
      <c r="BK39" s="36">
        <f t="shared" si="11"/>
        <v>32.407749018533551</v>
      </c>
      <c r="BM39" s="37"/>
      <c r="BO39" s="37"/>
    </row>
    <row r="40" spans="1:67" x14ac:dyDescent="0.2">
      <c r="A40" s="16"/>
      <c r="B40" s="29" t="s">
        <v>108</v>
      </c>
      <c r="C40" s="35">
        <v>0</v>
      </c>
      <c r="D40" s="35">
        <v>0.67616268690000003</v>
      </c>
      <c r="E40" s="35">
        <v>0</v>
      </c>
      <c r="F40" s="35">
        <v>0</v>
      </c>
      <c r="G40" s="35">
        <v>0</v>
      </c>
      <c r="H40" s="35">
        <v>5.2464810816590211</v>
      </c>
      <c r="I40" s="35">
        <v>4.6037412451993331</v>
      </c>
      <c r="J40" s="35">
        <v>0</v>
      </c>
      <c r="K40" s="35">
        <v>0</v>
      </c>
      <c r="L40" s="35">
        <v>1.704952777434031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2.9893668640743001</v>
      </c>
      <c r="S40" s="35">
        <v>3.3982927861006691</v>
      </c>
      <c r="T40" s="35">
        <v>0</v>
      </c>
      <c r="U40" s="35">
        <v>0</v>
      </c>
      <c r="V40" s="35">
        <v>0.96824320989930002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70.97318619491044</v>
      </c>
      <c r="AC40" s="35">
        <v>8.8305633735041127</v>
      </c>
      <c r="AD40" s="35">
        <v>0.33293059483333332</v>
      </c>
      <c r="AE40" s="35">
        <v>0</v>
      </c>
      <c r="AF40" s="35">
        <v>25.655022239759383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v>70.889343490663478</v>
      </c>
      <c r="AM40" s="35">
        <v>1.1662179427988997</v>
      </c>
      <c r="AN40" s="35">
        <v>0</v>
      </c>
      <c r="AO40" s="35">
        <v>0</v>
      </c>
      <c r="AP40" s="35">
        <v>12.668564415522503</v>
      </c>
      <c r="AQ40" s="35">
        <v>0</v>
      </c>
      <c r="AR40" s="35">
        <v>0</v>
      </c>
      <c r="AS40" s="35">
        <v>0</v>
      </c>
      <c r="AT40" s="35">
        <v>0</v>
      </c>
      <c r="AU40" s="35">
        <v>0</v>
      </c>
      <c r="AV40" s="35">
        <v>78.590315381461323</v>
      </c>
      <c r="AW40" s="35">
        <v>7.1070959725307041</v>
      </c>
      <c r="AX40" s="35">
        <v>0</v>
      </c>
      <c r="AY40" s="35">
        <v>0</v>
      </c>
      <c r="AZ40" s="35">
        <v>38.174105296787204</v>
      </c>
      <c r="BA40" s="35">
        <v>0</v>
      </c>
      <c r="BB40" s="35">
        <v>0</v>
      </c>
      <c r="BC40" s="35">
        <v>0</v>
      </c>
      <c r="BD40" s="35">
        <v>0</v>
      </c>
      <c r="BE40" s="35">
        <v>0</v>
      </c>
      <c r="BF40" s="35">
        <v>17.946405612855433</v>
      </c>
      <c r="BG40" s="35">
        <v>0.60050640646629994</v>
      </c>
      <c r="BH40" s="35">
        <v>0</v>
      </c>
      <c r="BI40" s="35">
        <v>0</v>
      </c>
      <c r="BJ40" s="35">
        <v>3.0413013712642991</v>
      </c>
      <c r="BK40" s="36">
        <f t="shared" ref="BK40" si="12">SUM(C40:BJ40)</f>
        <v>355.56279894462403</v>
      </c>
      <c r="BM40" s="37"/>
      <c r="BO40" s="37"/>
    </row>
    <row r="41" spans="1:67" x14ac:dyDescent="0.2">
      <c r="A41" s="16"/>
      <c r="B41" s="29" t="s">
        <v>125</v>
      </c>
      <c r="C41" s="35">
        <v>0</v>
      </c>
      <c r="D41" s="35">
        <v>0.50685296079999997</v>
      </c>
      <c r="E41" s="35">
        <v>0</v>
      </c>
      <c r="F41" s="35">
        <v>0</v>
      </c>
      <c r="G41" s="35">
        <v>0</v>
      </c>
      <c r="H41" s="35">
        <v>0.53623259044130123</v>
      </c>
      <c r="I41" s="35">
        <v>4.7934250000000005E-2</v>
      </c>
      <c r="J41" s="35">
        <v>0</v>
      </c>
      <c r="K41" s="35">
        <v>0</v>
      </c>
      <c r="L41" s="35">
        <v>0.81553612650029972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0.54516880915869825</v>
      </c>
      <c r="S41" s="35">
        <v>0</v>
      </c>
      <c r="T41" s="35">
        <v>0</v>
      </c>
      <c r="U41" s="35">
        <v>0</v>
      </c>
      <c r="V41" s="35">
        <v>0.30941021939969998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24.456735189592653</v>
      </c>
      <c r="AC41" s="35">
        <v>5.0047643696340325</v>
      </c>
      <c r="AD41" s="35">
        <v>0</v>
      </c>
      <c r="AE41" s="35">
        <v>0</v>
      </c>
      <c r="AF41" s="35">
        <v>42.963788933607674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v>29.035459011585985</v>
      </c>
      <c r="AM41" s="35">
        <v>5.0854144395327063</v>
      </c>
      <c r="AN41" s="35">
        <v>0</v>
      </c>
      <c r="AO41" s="35">
        <v>0</v>
      </c>
      <c r="AP41" s="35">
        <v>27.380991556359788</v>
      </c>
      <c r="AQ41" s="35">
        <v>0</v>
      </c>
      <c r="AR41" s="35">
        <v>0</v>
      </c>
      <c r="AS41" s="35">
        <v>0</v>
      </c>
      <c r="AT41" s="35">
        <v>0</v>
      </c>
      <c r="AU41" s="35">
        <v>0</v>
      </c>
      <c r="AV41" s="35">
        <v>3.2805829862256233</v>
      </c>
      <c r="AW41" s="35">
        <v>0.51887958843329995</v>
      </c>
      <c r="AX41" s="35">
        <v>0</v>
      </c>
      <c r="AY41" s="35">
        <v>0</v>
      </c>
      <c r="AZ41" s="35">
        <v>2.1501846204330004</v>
      </c>
      <c r="BA41" s="35">
        <v>0</v>
      </c>
      <c r="BB41" s="35">
        <v>0</v>
      </c>
      <c r="BC41" s="35">
        <v>0</v>
      </c>
      <c r="BD41" s="35">
        <v>0</v>
      </c>
      <c r="BE41" s="35">
        <v>0</v>
      </c>
      <c r="BF41" s="35">
        <v>1.4822080074282971</v>
      </c>
      <c r="BG41" s="35">
        <v>0.50711468333330001</v>
      </c>
      <c r="BH41" s="35">
        <v>4.9685E-2</v>
      </c>
      <c r="BI41" s="35">
        <v>0</v>
      </c>
      <c r="BJ41" s="35">
        <v>0.97402432386619975</v>
      </c>
      <c r="BK41" s="36">
        <f t="shared" si="11"/>
        <v>145.65096766633255</v>
      </c>
      <c r="BM41" s="37"/>
      <c r="BO41" s="37"/>
    </row>
    <row r="42" spans="1:67" x14ac:dyDescent="0.2">
      <c r="A42" s="16"/>
      <c r="B42" s="29" t="s">
        <v>128</v>
      </c>
      <c r="C42" s="35">
        <v>0</v>
      </c>
      <c r="D42" s="35">
        <v>0.51991708150000004</v>
      </c>
      <c r="E42" s="35">
        <v>0</v>
      </c>
      <c r="F42" s="35">
        <v>0</v>
      </c>
      <c r="G42" s="35">
        <v>0</v>
      </c>
      <c r="H42" s="35">
        <v>2.9400312846881858</v>
      </c>
      <c r="I42" s="35">
        <v>4.0230838266866673E-2</v>
      </c>
      <c r="J42" s="35">
        <v>0</v>
      </c>
      <c r="K42" s="35">
        <v>0</v>
      </c>
      <c r="L42" s="35">
        <v>0.7146975337671998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1.9767202600451341</v>
      </c>
      <c r="S42" s="35">
        <v>2.6000498799799997E-2</v>
      </c>
      <c r="T42" s="35">
        <v>0</v>
      </c>
      <c r="U42" s="35">
        <v>0</v>
      </c>
      <c r="V42" s="35">
        <v>0.41856306273280008</v>
      </c>
      <c r="W42" s="35">
        <v>0</v>
      </c>
      <c r="X42" s="35">
        <v>3.3333333333333328E-5</v>
      </c>
      <c r="Y42" s="35">
        <v>0</v>
      </c>
      <c r="Z42" s="35">
        <v>0</v>
      </c>
      <c r="AA42" s="35">
        <v>0</v>
      </c>
      <c r="AB42" s="35">
        <v>46.126887535139289</v>
      </c>
      <c r="AC42" s="35">
        <v>5.2955973491995252</v>
      </c>
      <c r="AD42" s="35">
        <v>0</v>
      </c>
      <c r="AE42" s="35">
        <v>0</v>
      </c>
      <c r="AF42" s="35">
        <v>37.768783715781318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51.036599271980236</v>
      </c>
      <c r="AM42" s="35">
        <v>1.8825828317987003</v>
      </c>
      <c r="AN42" s="35">
        <v>0</v>
      </c>
      <c r="AO42" s="35">
        <v>0</v>
      </c>
      <c r="AP42" s="35">
        <v>20.076273486689878</v>
      </c>
      <c r="AQ42" s="35">
        <v>0</v>
      </c>
      <c r="AR42" s="35">
        <v>0</v>
      </c>
      <c r="AS42" s="35">
        <v>0</v>
      </c>
      <c r="AT42" s="35">
        <v>0</v>
      </c>
      <c r="AU42" s="35">
        <v>0</v>
      </c>
      <c r="AV42" s="35">
        <v>9.8705532055803982</v>
      </c>
      <c r="AW42" s="35">
        <v>2.1601271301352702</v>
      </c>
      <c r="AX42" s="35">
        <v>0</v>
      </c>
      <c r="AY42" s="35">
        <v>0</v>
      </c>
      <c r="AZ42" s="35">
        <v>5.5209551617639985</v>
      </c>
      <c r="BA42" s="35">
        <v>0</v>
      </c>
      <c r="BB42" s="35">
        <v>0</v>
      </c>
      <c r="BC42" s="35">
        <v>0</v>
      </c>
      <c r="BD42" s="35">
        <v>0</v>
      </c>
      <c r="BE42" s="35">
        <v>0</v>
      </c>
      <c r="BF42" s="35">
        <v>4.5881983773339048</v>
      </c>
      <c r="BG42" s="35">
        <v>8.9239355566499992E-2</v>
      </c>
      <c r="BH42" s="35">
        <v>0.45644903133333342</v>
      </c>
      <c r="BI42" s="35">
        <v>0</v>
      </c>
      <c r="BJ42" s="35">
        <v>2.0585056678645999</v>
      </c>
      <c r="BK42" s="36">
        <f>SUM(C42:BJ42)</f>
        <v>193.56694601330025</v>
      </c>
      <c r="BM42" s="37"/>
      <c r="BO42" s="37"/>
    </row>
    <row r="43" spans="1:67" x14ac:dyDescent="0.2">
      <c r="A43" s="16"/>
      <c r="B43" s="29" t="s">
        <v>109</v>
      </c>
      <c r="C43" s="35">
        <v>0</v>
      </c>
      <c r="D43" s="35">
        <v>2.6967997022666679</v>
      </c>
      <c r="E43" s="35">
        <v>0</v>
      </c>
      <c r="F43" s="35">
        <v>0</v>
      </c>
      <c r="G43" s="35">
        <v>0</v>
      </c>
      <c r="H43" s="35">
        <v>2.382733180049839</v>
      </c>
      <c r="I43" s="35">
        <v>58.777122173600169</v>
      </c>
      <c r="J43" s="35">
        <v>0</v>
      </c>
      <c r="K43" s="35">
        <v>0</v>
      </c>
      <c r="L43" s="35">
        <v>3.439623286400268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1.2725587337834996</v>
      </c>
      <c r="S43" s="35">
        <v>8.0007814192997984</v>
      </c>
      <c r="T43" s="35">
        <v>0</v>
      </c>
      <c r="U43" s="35">
        <v>0</v>
      </c>
      <c r="V43" s="35">
        <v>0.12780000876639996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18.898012014402859</v>
      </c>
      <c r="AC43" s="35">
        <v>2.6604575845980669</v>
      </c>
      <c r="AD43" s="35">
        <v>6.6610247600000005E-2</v>
      </c>
      <c r="AE43" s="35">
        <v>0</v>
      </c>
      <c r="AF43" s="35">
        <v>6.8948479390047952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15.786343131104568</v>
      </c>
      <c r="AM43" s="35">
        <v>2.0262946678319995</v>
      </c>
      <c r="AN43" s="35">
        <v>0</v>
      </c>
      <c r="AO43" s="35">
        <v>0</v>
      </c>
      <c r="AP43" s="35">
        <v>2.2502122728980014</v>
      </c>
      <c r="AQ43" s="35">
        <v>0</v>
      </c>
      <c r="AR43" s="35">
        <v>0</v>
      </c>
      <c r="AS43" s="35">
        <v>0</v>
      </c>
      <c r="AT43" s="35">
        <v>0</v>
      </c>
      <c r="AU43" s="35">
        <v>0</v>
      </c>
      <c r="AV43" s="35">
        <v>18.85477133936449</v>
      </c>
      <c r="AW43" s="35">
        <v>56.65458367757018</v>
      </c>
      <c r="AX43" s="35">
        <v>0</v>
      </c>
      <c r="AY43" s="35">
        <v>0</v>
      </c>
      <c r="AZ43" s="35">
        <v>5.1488285045974989</v>
      </c>
      <c r="BA43" s="35">
        <v>0</v>
      </c>
      <c r="BB43" s="35">
        <v>0</v>
      </c>
      <c r="BC43" s="35">
        <v>0</v>
      </c>
      <c r="BD43" s="35">
        <v>0</v>
      </c>
      <c r="BE43" s="35">
        <v>0</v>
      </c>
      <c r="BF43" s="35">
        <v>6.0463840296952718</v>
      </c>
      <c r="BG43" s="35">
        <v>9.4061334066499996E-2</v>
      </c>
      <c r="BH43" s="35">
        <v>0</v>
      </c>
      <c r="BI43" s="35">
        <v>0</v>
      </c>
      <c r="BJ43" s="35">
        <v>0.68374661399969994</v>
      </c>
      <c r="BK43" s="36">
        <f>SUM(C43:BJ43)</f>
        <v>212.76257186090055</v>
      </c>
      <c r="BM43" s="37"/>
      <c r="BO43" s="37"/>
    </row>
    <row r="44" spans="1:67" x14ac:dyDescent="0.2">
      <c r="A44" s="16"/>
      <c r="B44" s="29" t="s">
        <v>110</v>
      </c>
      <c r="C44" s="35">
        <v>0</v>
      </c>
      <c r="D44" s="35">
        <v>0.72322516523333336</v>
      </c>
      <c r="E44" s="35">
        <v>0</v>
      </c>
      <c r="F44" s="35">
        <v>0</v>
      </c>
      <c r="G44" s="35">
        <v>0</v>
      </c>
      <c r="H44" s="35">
        <v>3.837287265976101</v>
      </c>
      <c r="I44" s="35">
        <v>7.2459833433333343E-2</v>
      </c>
      <c r="J44" s="35">
        <v>0</v>
      </c>
      <c r="K44" s="35">
        <v>0</v>
      </c>
      <c r="L44" s="35">
        <v>2.3238800649670672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2.4907085523238961</v>
      </c>
      <c r="S44" s="35">
        <v>0</v>
      </c>
      <c r="T44" s="35">
        <v>0</v>
      </c>
      <c r="U44" s="35">
        <v>0</v>
      </c>
      <c r="V44" s="35">
        <v>0.30406170869960009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6.300710613242817</v>
      </c>
      <c r="AC44" s="35">
        <v>0.22808975006629997</v>
      </c>
      <c r="AD44" s="35">
        <v>0</v>
      </c>
      <c r="AE44" s="35">
        <v>0</v>
      </c>
      <c r="AF44" s="35">
        <v>1.4939689715318003</v>
      </c>
      <c r="AG44" s="35">
        <v>0</v>
      </c>
      <c r="AH44" s="35">
        <v>0</v>
      </c>
      <c r="AI44" s="35">
        <v>0</v>
      </c>
      <c r="AJ44" s="35">
        <v>0</v>
      </c>
      <c r="AK44" s="35">
        <v>0</v>
      </c>
      <c r="AL44" s="35">
        <v>4.5399965281557053</v>
      </c>
      <c r="AM44" s="35">
        <v>0.14665929699979996</v>
      </c>
      <c r="AN44" s="35">
        <v>0</v>
      </c>
      <c r="AO44" s="35">
        <v>0</v>
      </c>
      <c r="AP44" s="35">
        <v>0.69234984069930006</v>
      </c>
      <c r="AQ44" s="35">
        <v>0</v>
      </c>
      <c r="AR44" s="35">
        <v>0</v>
      </c>
      <c r="AS44" s="35">
        <v>0</v>
      </c>
      <c r="AT44" s="35">
        <v>0</v>
      </c>
      <c r="AU44" s="35">
        <v>0</v>
      </c>
      <c r="AV44" s="35">
        <v>10.41143166092464</v>
      </c>
      <c r="AW44" s="35">
        <v>2.9062076260995342</v>
      </c>
      <c r="AX44" s="35">
        <v>0</v>
      </c>
      <c r="AY44" s="35">
        <v>0</v>
      </c>
      <c r="AZ44" s="35">
        <v>8.2721901727357103</v>
      </c>
      <c r="BA44" s="35">
        <v>0</v>
      </c>
      <c r="BB44" s="35">
        <v>0</v>
      </c>
      <c r="BC44" s="35">
        <v>0</v>
      </c>
      <c r="BD44" s="35">
        <v>0</v>
      </c>
      <c r="BE44" s="35">
        <v>0</v>
      </c>
      <c r="BF44" s="35">
        <v>2.7926885281767997</v>
      </c>
      <c r="BG44" s="35">
        <v>2.8204932446010331</v>
      </c>
      <c r="BH44" s="35">
        <v>0</v>
      </c>
      <c r="BI44" s="35">
        <v>0</v>
      </c>
      <c r="BJ44" s="35">
        <v>0.1807697513332</v>
      </c>
      <c r="BK44" s="36">
        <f>SUM(C44:BJ44)</f>
        <v>50.537178575199967</v>
      </c>
      <c r="BM44" s="37"/>
      <c r="BO44" s="37"/>
    </row>
    <row r="45" spans="1:67" x14ac:dyDescent="0.2">
      <c r="A45" s="16"/>
      <c r="B45" s="29" t="s">
        <v>118</v>
      </c>
      <c r="C45" s="45">
        <v>0</v>
      </c>
      <c r="D45" s="45">
        <v>0.45563872226666668</v>
      </c>
      <c r="E45" s="45">
        <v>0</v>
      </c>
      <c r="F45" s="45">
        <v>0</v>
      </c>
      <c r="G45" s="45">
        <v>0</v>
      </c>
      <c r="H45" s="45">
        <v>2.3629424910841816</v>
      </c>
      <c r="I45" s="45">
        <v>2.5323066133300001E-2</v>
      </c>
      <c r="J45" s="45">
        <v>0</v>
      </c>
      <c r="K45" s="45">
        <v>0</v>
      </c>
      <c r="L45" s="45">
        <v>2.2990718260336012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1.8845261818824983</v>
      </c>
      <c r="S45" s="45">
        <v>0.16605083886670005</v>
      </c>
      <c r="T45" s="45">
        <v>0</v>
      </c>
      <c r="U45" s="45">
        <v>0</v>
      </c>
      <c r="V45" s="45">
        <v>0.71627364466640009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24.95230643802395</v>
      </c>
      <c r="AC45" s="45">
        <v>2.0055361294681004</v>
      </c>
      <c r="AD45" s="45">
        <v>0</v>
      </c>
      <c r="AE45" s="45">
        <v>0</v>
      </c>
      <c r="AF45" s="45">
        <v>21.597960861808783</v>
      </c>
      <c r="AG45" s="45">
        <v>0</v>
      </c>
      <c r="AH45" s="45">
        <v>0</v>
      </c>
      <c r="AI45" s="45">
        <v>0</v>
      </c>
      <c r="AJ45" s="45">
        <v>0</v>
      </c>
      <c r="AK45" s="45">
        <v>0</v>
      </c>
      <c r="AL45" s="45">
        <v>34.596365386539603</v>
      </c>
      <c r="AM45" s="45">
        <v>1.7292708541327999</v>
      </c>
      <c r="AN45" s="45">
        <v>0</v>
      </c>
      <c r="AO45" s="45">
        <v>0</v>
      </c>
      <c r="AP45" s="45">
        <v>17.06571500622724</v>
      </c>
      <c r="AQ45" s="45">
        <v>0</v>
      </c>
      <c r="AR45" s="45">
        <v>0</v>
      </c>
      <c r="AS45" s="45">
        <v>0</v>
      </c>
      <c r="AT45" s="45">
        <v>0</v>
      </c>
      <c r="AU45" s="45">
        <v>0</v>
      </c>
      <c r="AV45" s="45">
        <v>9.9135473349056333</v>
      </c>
      <c r="AW45" s="45">
        <v>0.52103586686629977</v>
      </c>
      <c r="AX45" s="45">
        <v>0</v>
      </c>
      <c r="AY45" s="45">
        <v>0</v>
      </c>
      <c r="AZ45" s="45">
        <v>5.1016378772310027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7.1553539956978289</v>
      </c>
      <c r="BG45" s="45">
        <v>0.21073305603280004</v>
      </c>
      <c r="BH45" s="45">
        <v>0</v>
      </c>
      <c r="BI45" s="45">
        <v>0</v>
      </c>
      <c r="BJ45" s="45">
        <v>2.2489806924664997</v>
      </c>
      <c r="BK45" s="36">
        <f>SUM(C45:BJ45)</f>
        <v>135.00827027033387</v>
      </c>
      <c r="BM45" s="37"/>
      <c r="BO45" s="37"/>
    </row>
    <row r="46" spans="1:67" x14ac:dyDescent="0.2">
      <c r="A46" s="16"/>
      <c r="B46" s="21" t="s">
        <v>86</v>
      </c>
      <c r="C46" s="31">
        <f>SUM(C35:C45)</f>
        <v>0</v>
      </c>
      <c r="D46" s="31">
        <f t="shared" ref="D46:BK46" si="13">SUM(D35:D45)</f>
        <v>8.1587818979666693</v>
      </c>
      <c r="E46" s="31">
        <f t="shared" si="13"/>
        <v>0</v>
      </c>
      <c r="F46" s="31">
        <f t="shared" si="13"/>
        <v>0</v>
      </c>
      <c r="G46" s="31">
        <f t="shared" si="13"/>
        <v>0</v>
      </c>
      <c r="H46" s="31">
        <f t="shared" si="13"/>
        <v>25.457835443780745</v>
      </c>
      <c r="I46" s="31">
        <f t="shared" si="13"/>
        <v>64.767765447899663</v>
      </c>
      <c r="J46" s="31">
        <f t="shared" si="13"/>
        <v>0</v>
      </c>
      <c r="K46" s="31">
        <f t="shared" si="13"/>
        <v>0</v>
      </c>
      <c r="L46" s="31">
        <f t="shared" si="13"/>
        <v>18.066183480737703</v>
      </c>
      <c r="M46" s="31">
        <f t="shared" si="13"/>
        <v>0</v>
      </c>
      <c r="N46" s="31">
        <f t="shared" si="13"/>
        <v>0</v>
      </c>
      <c r="O46" s="31">
        <f t="shared" si="13"/>
        <v>0</v>
      </c>
      <c r="P46" s="31">
        <f t="shared" si="13"/>
        <v>0</v>
      </c>
      <c r="Q46" s="31">
        <f t="shared" si="13"/>
        <v>0</v>
      </c>
      <c r="R46" s="31">
        <f t="shared" si="13"/>
        <v>15.825325555252595</v>
      </c>
      <c r="S46" s="31">
        <f t="shared" si="13"/>
        <v>12.843190922300304</v>
      </c>
      <c r="T46" s="31">
        <f t="shared" si="13"/>
        <v>0</v>
      </c>
      <c r="U46" s="31">
        <f t="shared" si="13"/>
        <v>0</v>
      </c>
      <c r="V46" s="31">
        <f t="shared" si="13"/>
        <v>4.3155146127289674</v>
      </c>
      <c r="W46" s="31">
        <f t="shared" si="13"/>
        <v>0</v>
      </c>
      <c r="X46" s="31">
        <f t="shared" si="13"/>
        <v>5.3449666666666664E-5</v>
      </c>
      <c r="Y46" s="31">
        <f t="shared" si="13"/>
        <v>0</v>
      </c>
      <c r="Z46" s="31">
        <f t="shared" si="13"/>
        <v>0</v>
      </c>
      <c r="AA46" s="31">
        <f t="shared" si="13"/>
        <v>0</v>
      </c>
      <c r="AB46" s="31">
        <f t="shared" si="13"/>
        <v>316.56349229664693</v>
      </c>
      <c r="AC46" s="31">
        <f t="shared" si="13"/>
        <v>40.211330270463634</v>
      </c>
      <c r="AD46" s="31">
        <f t="shared" si="13"/>
        <v>0.73225717759999998</v>
      </c>
      <c r="AE46" s="31">
        <f t="shared" si="13"/>
        <v>0</v>
      </c>
      <c r="AF46" s="31">
        <f t="shared" si="13"/>
        <v>279.04344111517571</v>
      </c>
      <c r="AG46" s="31">
        <f t="shared" si="13"/>
        <v>0</v>
      </c>
      <c r="AH46" s="31">
        <f t="shared" si="13"/>
        <v>0</v>
      </c>
      <c r="AI46" s="31">
        <f t="shared" si="13"/>
        <v>0</v>
      </c>
      <c r="AJ46" s="31">
        <f t="shared" si="13"/>
        <v>0</v>
      </c>
      <c r="AK46" s="31">
        <f t="shared" si="13"/>
        <v>0</v>
      </c>
      <c r="AL46" s="31">
        <f t="shared" si="13"/>
        <v>341.73155508645317</v>
      </c>
      <c r="AM46" s="31">
        <f t="shared" si="13"/>
        <v>23.929412378426136</v>
      </c>
      <c r="AN46" s="31">
        <f t="shared" si="13"/>
        <v>0.23627500000000001</v>
      </c>
      <c r="AO46" s="31">
        <f t="shared" si="13"/>
        <v>0</v>
      </c>
      <c r="AP46" s="31">
        <f t="shared" si="13"/>
        <v>165.18787288972084</v>
      </c>
      <c r="AQ46" s="31">
        <f t="shared" si="13"/>
        <v>0</v>
      </c>
      <c r="AR46" s="31">
        <f t="shared" si="13"/>
        <v>0</v>
      </c>
      <c r="AS46" s="31">
        <f t="shared" si="13"/>
        <v>0</v>
      </c>
      <c r="AT46" s="31">
        <f t="shared" si="13"/>
        <v>0</v>
      </c>
      <c r="AU46" s="31">
        <f t="shared" si="13"/>
        <v>0</v>
      </c>
      <c r="AV46" s="31">
        <f t="shared" si="13"/>
        <v>246.03958673123407</v>
      </c>
      <c r="AW46" s="31">
        <f t="shared" si="13"/>
        <v>86.037955601399148</v>
      </c>
      <c r="AX46" s="31">
        <f t="shared" si="13"/>
        <v>0</v>
      </c>
      <c r="AY46" s="31">
        <f t="shared" si="13"/>
        <v>0</v>
      </c>
      <c r="AZ46" s="31">
        <f t="shared" si="13"/>
        <v>142.7162891372472</v>
      </c>
      <c r="BA46" s="31">
        <f t="shared" si="13"/>
        <v>0</v>
      </c>
      <c r="BB46" s="31">
        <f t="shared" si="13"/>
        <v>0</v>
      </c>
      <c r="BC46" s="31">
        <f t="shared" si="13"/>
        <v>0</v>
      </c>
      <c r="BD46" s="31">
        <f t="shared" si="13"/>
        <v>0</v>
      </c>
      <c r="BE46" s="31">
        <f t="shared" si="13"/>
        <v>0</v>
      </c>
      <c r="BF46" s="31">
        <f t="shared" si="13"/>
        <v>68.709090783674995</v>
      </c>
      <c r="BG46" s="31">
        <f t="shared" si="13"/>
        <v>12.733008603611198</v>
      </c>
      <c r="BH46" s="31">
        <f t="shared" si="13"/>
        <v>0.50613403133333346</v>
      </c>
      <c r="BI46" s="31">
        <f t="shared" si="13"/>
        <v>0</v>
      </c>
      <c r="BJ46" s="31">
        <f t="shared" si="13"/>
        <v>20.139078127756001</v>
      </c>
      <c r="BK46" s="33">
        <f t="shared" si="13"/>
        <v>1893.9514300410756</v>
      </c>
    </row>
    <row r="47" spans="1:67" x14ac:dyDescent="0.2">
      <c r="A47" s="16"/>
      <c r="B47" s="22" t="s">
        <v>84</v>
      </c>
      <c r="C47" s="31">
        <f>C33+C46</f>
        <v>0</v>
      </c>
      <c r="D47" s="31">
        <f t="shared" ref="D47:BJ47" si="14">D33+D46</f>
        <v>8.8711792276333359</v>
      </c>
      <c r="E47" s="31">
        <f t="shared" si="14"/>
        <v>0</v>
      </c>
      <c r="F47" s="31">
        <f t="shared" si="14"/>
        <v>0</v>
      </c>
      <c r="G47" s="31">
        <f t="shared" si="14"/>
        <v>0</v>
      </c>
      <c r="H47" s="31">
        <f t="shared" si="14"/>
        <v>38.933595454822026</v>
      </c>
      <c r="I47" s="31">
        <f t="shared" si="14"/>
        <v>65.230509866931797</v>
      </c>
      <c r="J47" s="31">
        <f t="shared" si="14"/>
        <v>0</v>
      </c>
      <c r="K47" s="31">
        <f t="shared" si="14"/>
        <v>0</v>
      </c>
      <c r="L47" s="31">
        <f t="shared" si="14"/>
        <v>19.981921560171671</v>
      </c>
      <c r="M47" s="31">
        <f t="shared" si="14"/>
        <v>0</v>
      </c>
      <c r="N47" s="31">
        <f t="shared" si="14"/>
        <v>0</v>
      </c>
      <c r="O47" s="31">
        <f t="shared" si="14"/>
        <v>0</v>
      </c>
      <c r="P47" s="31">
        <f t="shared" si="14"/>
        <v>0</v>
      </c>
      <c r="Q47" s="31">
        <f t="shared" si="14"/>
        <v>0</v>
      </c>
      <c r="R47" s="31">
        <f t="shared" si="14"/>
        <v>25.332034266744607</v>
      </c>
      <c r="S47" s="31">
        <f t="shared" si="14"/>
        <v>13.282403845968169</v>
      </c>
      <c r="T47" s="31">
        <f t="shared" si="14"/>
        <v>0</v>
      </c>
      <c r="U47" s="31">
        <f t="shared" si="14"/>
        <v>0</v>
      </c>
      <c r="V47" s="31">
        <f t="shared" si="14"/>
        <v>4.9228167685283335</v>
      </c>
      <c r="W47" s="31">
        <f t="shared" si="14"/>
        <v>0</v>
      </c>
      <c r="X47" s="31">
        <f t="shared" si="14"/>
        <v>5.3449666666666664E-5</v>
      </c>
      <c r="Y47" s="31">
        <f t="shared" si="14"/>
        <v>0</v>
      </c>
      <c r="Z47" s="31">
        <f t="shared" si="14"/>
        <v>0</v>
      </c>
      <c r="AA47" s="31">
        <f t="shared" si="14"/>
        <v>0</v>
      </c>
      <c r="AB47" s="31">
        <f t="shared" si="14"/>
        <v>391.21106780156674</v>
      </c>
      <c r="AC47" s="31">
        <f t="shared" si="14"/>
        <v>43.887423907424235</v>
      </c>
      <c r="AD47" s="31">
        <f t="shared" si="14"/>
        <v>0.73225717759999998</v>
      </c>
      <c r="AE47" s="31">
        <f t="shared" si="14"/>
        <v>0</v>
      </c>
      <c r="AF47" s="31">
        <f t="shared" si="14"/>
        <v>301.10242875322712</v>
      </c>
      <c r="AG47" s="31">
        <f t="shared" si="14"/>
        <v>0</v>
      </c>
      <c r="AH47" s="31">
        <f t="shared" si="14"/>
        <v>0</v>
      </c>
      <c r="AI47" s="31">
        <f t="shared" si="14"/>
        <v>0</v>
      </c>
      <c r="AJ47" s="31">
        <f t="shared" si="14"/>
        <v>0</v>
      </c>
      <c r="AK47" s="31">
        <f t="shared" si="14"/>
        <v>0</v>
      </c>
      <c r="AL47" s="31">
        <f t="shared" si="14"/>
        <v>406.84197916468986</v>
      </c>
      <c r="AM47" s="31">
        <f t="shared" si="14"/>
        <v>25.979762762622535</v>
      </c>
      <c r="AN47" s="31">
        <f t="shared" si="14"/>
        <v>0.23627500000000001</v>
      </c>
      <c r="AO47" s="31">
        <f t="shared" si="14"/>
        <v>0</v>
      </c>
      <c r="AP47" s="31">
        <f t="shared" si="14"/>
        <v>176.83568109591073</v>
      </c>
      <c r="AQ47" s="31">
        <f t="shared" si="14"/>
        <v>0</v>
      </c>
      <c r="AR47" s="31">
        <f t="shared" si="14"/>
        <v>0</v>
      </c>
      <c r="AS47" s="31">
        <f t="shared" si="14"/>
        <v>0</v>
      </c>
      <c r="AT47" s="31">
        <f t="shared" si="14"/>
        <v>0</v>
      </c>
      <c r="AU47" s="31">
        <f t="shared" si="14"/>
        <v>0</v>
      </c>
      <c r="AV47" s="31">
        <f t="shared" si="14"/>
        <v>476.50055902440295</v>
      </c>
      <c r="AW47" s="31">
        <f t="shared" si="14"/>
        <v>104.35220245544724</v>
      </c>
      <c r="AX47" s="31">
        <f t="shared" si="14"/>
        <v>0</v>
      </c>
      <c r="AY47" s="31">
        <f t="shared" si="14"/>
        <v>0</v>
      </c>
      <c r="AZ47" s="31">
        <f t="shared" si="14"/>
        <v>193.46505724564227</v>
      </c>
      <c r="BA47" s="31">
        <f t="shared" si="14"/>
        <v>0</v>
      </c>
      <c r="BB47" s="31">
        <f t="shared" si="14"/>
        <v>0</v>
      </c>
      <c r="BC47" s="31">
        <f t="shared" si="14"/>
        <v>0</v>
      </c>
      <c r="BD47" s="31">
        <f t="shared" si="14"/>
        <v>0</v>
      </c>
      <c r="BE47" s="31">
        <f t="shared" si="14"/>
        <v>0</v>
      </c>
      <c r="BF47" s="31">
        <f t="shared" si="14"/>
        <v>116.11015440222107</v>
      </c>
      <c r="BG47" s="31">
        <f t="shared" si="14"/>
        <v>15.302687460539499</v>
      </c>
      <c r="BH47" s="31">
        <f t="shared" si="14"/>
        <v>0.50613403133333346</v>
      </c>
      <c r="BI47" s="31">
        <f t="shared" si="14"/>
        <v>0</v>
      </c>
      <c r="BJ47" s="31">
        <f t="shared" si="14"/>
        <v>24.463032625619306</v>
      </c>
      <c r="BK47" s="33">
        <f>BK46+BK33</f>
        <v>2454.0812173487134</v>
      </c>
    </row>
    <row r="48" spans="1:67" ht="3" customHeight="1" x14ac:dyDescent="0.2">
      <c r="A48" s="16"/>
      <c r="B48" s="2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5"/>
    </row>
    <row r="49" spans="1:67" x14ac:dyDescent="0.2">
      <c r="A49" s="16" t="s">
        <v>16</v>
      </c>
      <c r="B49" s="19" t="s">
        <v>8</v>
      </c>
      <c r="C49" s="73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5"/>
    </row>
    <row r="50" spans="1:67" x14ac:dyDescent="0.2">
      <c r="A50" s="16" t="s">
        <v>76</v>
      </c>
      <c r="B50" s="20" t="s">
        <v>17</v>
      </c>
      <c r="C50" s="73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5"/>
    </row>
    <row r="51" spans="1:67" x14ac:dyDescent="0.2">
      <c r="A51" s="16"/>
      <c r="B51" s="21" t="s">
        <v>116</v>
      </c>
      <c r="C51" s="31">
        <v>0</v>
      </c>
      <c r="D51" s="31">
        <v>0.64011592369999992</v>
      </c>
      <c r="E51" s="31">
        <v>0</v>
      </c>
      <c r="F51" s="31">
        <v>0</v>
      </c>
      <c r="G51" s="31">
        <v>0</v>
      </c>
      <c r="H51" s="31">
        <v>9.4616703900500018E-2</v>
      </c>
      <c r="I51" s="31">
        <v>5.3443933333333343E-4</v>
      </c>
      <c r="J51" s="31">
        <v>0</v>
      </c>
      <c r="K51" s="31">
        <v>0</v>
      </c>
      <c r="L51" s="31">
        <v>7.1759234666000007E-3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2.91808794995E-2</v>
      </c>
      <c r="S51" s="31">
        <v>0</v>
      </c>
      <c r="T51" s="31">
        <v>0</v>
      </c>
      <c r="U51" s="31">
        <v>0</v>
      </c>
      <c r="V51" s="31">
        <v>2.1029522366733337E-2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0.90438907332720009</v>
      </c>
      <c r="AC51" s="31">
        <v>9.7891083733200018E-2</v>
      </c>
      <c r="AD51" s="31">
        <v>0</v>
      </c>
      <c r="AE51" s="31">
        <v>0</v>
      </c>
      <c r="AF51" s="31">
        <v>1.4489088955994998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0.9014853825256004</v>
      </c>
      <c r="AM51" s="31">
        <v>5.2834878233299999E-2</v>
      </c>
      <c r="AN51" s="31">
        <v>0</v>
      </c>
      <c r="AO51" s="31">
        <v>0</v>
      </c>
      <c r="AP51" s="31">
        <v>0.9065331966657999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1.964461504483503</v>
      </c>
      <c r="AW51" s="31">
        <v>0.84776416666666654</v>
      </c>
      <c r="AX51" s="31">
        <v>1.5295854104666675</v>
      </c>
      <c r="AY51" s="31">
        <v>0</v>
      </c>
      <c r="AZ51" s="31">
        <v>3.3244023962017666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0.3635663333637002</v>
      </c>
      <c r="BG51" s="31">
        <v>0.30604188303350005</v>
      </c>
      <c r="BH51" s="31">
        <v>0</v>
      </c>
      <c r="BI51" s="31">
        <v>0</v>
      </c>
      <c r="BJ51" s="31">
        <v>0.64730851979960002</v>
      </c>
      <c r="BK51" s="34">
        <f>SUM(C51:BJ51)</f>
        <v>14.087826116366671</v>
      </c>
    </row>
    <row r="52" spans="1:67" x14ac:dyDescent="0.2">
      <c r="A52" s="16"/>
      <c r="B52" s="21" t="s">
        <v>119</v>
      </c>
      <c r="C52" s="31">
        <v>0</v>
      </c>
      <c r="D52" s="31">
        <v>0.57876562016666688</v>
      </c>
      <c r="E52" s="31">
        <v>0</v>
      </c>
      <c r="F52" s="31">
        <v>0</v>
      </c>
      <c r="G52" s="31">
        <v>0</v>
      </c>
      <c r="H52" s="31">
        <v>1.8214789065878001</v>
      </c>
      <c r="I52" s="31">
        <v>8.900754173333332E-2</v>
      </c>
      <c r="J52" s="31">
        <v>0</v>
      </c>
      <c r="K52" s="31">
        <v>0</v>
      </c>
      <c r="L52" s="31">
        <v>1.3715879766327337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1.6657057783121973</v>
      </c>
      <c r="S52" s="31">
        <v>0.24487157416666672</v>
      </c>
      <c r="T52" s="31">
        <v>0</v>
      </c>
      <c r="U52" s="31">
        <v>0</v>
      </c>
      <c r="V52" s="31">
        <v>0.41606083246726627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50.618437187271013</v>
      </c>
      <c r="AC52" s="31">
        <v>4.4424325045298998</v>
      </c>
      <c r="AD52" s="31">
        <v>0.1353828050666</v>
      </c>
      <c r="AE52" s="31">
        <v>0</v>
      </c>
      <c r="AF52" s="31">
        <v>67.552540915303368</v>
      </c>
      <c r="AG52" s="31">
        <v>0</v>
      </c>
      <c r="AH52" s="31">
        <v>0</v>
      </c>
      <c r="AI52" s="31">
        <v>0</v>
      </c>
      <c r="AJ52" s="31">
        <v>0</v>
      </c>
      <c r="AK52" s="31">
        <v>0</v>
      </c>
      <c r="AL52" s="31">
        <v>59.222331090701104</v>
      </c>
      <c r="AM52" s="31">
        <v>4.6621920004976989</v>
      </c>
      <c r="AN52" s="31">
        <v>0.45436460143340007</v>
      </c>
      <c r="AO52" s="31">
        <v>0</v>
      </c>
      <c r="AP52" s="31">
        <v>42.539121448469253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16.987135254252848</v>
      </c>
      <c r="AW52" s="31">
        <v>4.6223944506728696</v>
      </c>
      <c r="AX52" s="31">
        <v>0</v>
      </c>
      <c r="AY52" s="31">
        <v>0</v>
      </c>
      <c r="AZ52" s="31">
        <v>21.734445092297019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7.0130536933838288</v>
      </c>
      <c r="BG52" s="31">
        <v>0.89462114676620019</v>
      </c>
      <c r="BH52" s="31">
        <v>0</v>
      </c>
      <c r="BI52" s="31">
        <v>0</v>
      </c>
      <c r="BJ52" s="31">
        <v>6.2501894952966985</v>
      </c>
      <c r="BK52" s="34">
        <f>SUM(C52:BJ52)</f>
        <v>293.31611991600846</v>
      </c>
    </row>
    <row r="53" spans="1:67" x14ac:dyDescent="0.2">
      <c r="A53" s="16"/>
      <c r="B53" s="22" t="s">
        <v>83</v>
      </c>
      <c r="C53" s="31">
        <f>SUM(C51:C52)</f>
        <v>0</v>
      </c>
      <c r="D53" s="31">
        <f t="shared" ref="D53:BK53" si="15">SUM(D51:D52)</f>
        <v>1.2188815438666669</v>
      </c>
      <c r="E53" s="31">
        <f t="shared" si="15"/>
        <v>0</v>
      </c>
      <c r="F53" s="31">
        <f t="shared" si="15"/>
        <v>0</v>
      </c>
      <c r="G53" s="31">
        <f t="shared" si="15"/>
        <v>0</v>
      </c>
      <c r="H53" s="31">
        <f t="shared" si="15"/>
        <v>1.9160956104883</v>
      </c>
      <c r="I53" s="31">
        <f t="shared" si="15"/>
        <v>8.9541981066666651E-2</v>
      </c>
      <c r="J53" s="31">
        <f t="shared" si="15"/>
        <v>0</v>
      </c>
      <c r="K53" s="31">
        <f t="shared" si="15"/>
        <v>0</v>
      </c>
      <c r="L53" s="31">
        <f t="shared" si="15"/>
        <v>1.3787639000993337</v>
      </c>
      <c r="M53" s="31">
        <f t="shared" si="15"/>
        <v>0</v>
      </c>
      <c r="N53" s="31">
        <f t="shared" si="15"/>
        <v>0</v>
      </c>
      <c r="O53" s="31">
        <f t="shared" si="15"/>
        <v>0</v>
      </c>
      <c r="P53" s="31">
        <f t="shared" si="15"/>
        <v>0</v>
      </c>
      <c r="Q53" s="31">
        <f t="shared" si="15"/>
        <v>0</v>
      </c>
      <c r="R53" s="31">
        <f t="shared" si="15"/>
        <v>1.6948866578116975</v>
      </c>
      <c r="S53" s="31">
        <f t="shared" si="15"/>
        <v>0.24487157416666672</v>
      </c>
      <c r="T53" s="31">
        <f t="shared" si="15"/>
        <v>0</v>
      </c>
      <c r="U53" s="31">
        <f t="shared" si="15"/>
        <v>0</v>
      </c>
      <c r="V53" s="31">
        <f t="shared" si="15"/>
        <v>0.43709035483399961</v>
      </c>
      <c r="W53" s="31">
        <f t="shared" si="15"/>
        <v>0</v>
      </c>
      <c r="X53" s="31">
        <f t="shared" si="15"/>
        <v>0</v>
      </c>
      <c r="Y53" s="31">
        <f t="shared" si="15"/>
        <v>0</v>
      </c>
      <c r="Z53" s="31">
        <f t="shared" si="15"/>
        <v>0</v>
      </c>
      <c r="AA53" s="31">
        <f t="shared" si="15"/>
        <v>0</v>
      </c>
      <c r="AB53" s="31">
        <f t="shared" si="15"/>
        <v>51.522826260598215</v>
      </c>
      <c r="AC53" s="31">
        <f t="shared" si="15"/>
        <v>4.5403235882630995</v>
      </c>
      <c r="AD53" s="31">
        <f t="shared" si="15"/>
        <v>0.1353828050666</v>
      </c>
      <c r="AE53" s="31">
        <f t="shared" si="15"/>
        <v>0</v>
      </c>
      <c r="AF53" s="31">
        <f t="shared" si="15"/>
        <v>69.001449810902869</v>
      </c>
      <c r="AG53" s="31">
        <f t="shared" si="15"/>
        <v>0</v>
      </c>
      <c r="AH53" s="31">
        <f t="shared" si="15"/>
        <v>0</v>
      </c>
      <c r="AI53" s="31">
        <f t="shared" si="15"/>
        <v>0</v>
      </c>
      <c r="AJ53" s="31">
        <f t="shared" si="15"/>
        <v>0</v>
      </c>
      <c r="AK53" s="31">
        <f t="shared" si="15"/>
        <v>0</v>
      </c>
      <c r="AL53" s="31">
        <f t="shared" si="15"/>
        <v>60.123816473226704</v>
      </c>
      <c r="AM53" s="31">
        <f t="shared" si="15"/>
        <v>4.715026878730999</v>
      </c>
      <c r="AN53" s="31">
        <f t="shared" si="15"/>
        <v>0.45436460143340007</v>
      </c>
      <c r="AO53" s="31">
        <f t="shared" si="15"/>
        <v>0</v>
      </c>
      <c r="AP53" s="31">
        <f t="shared" si="15"/>
        <v>43.44565464513505</v>
      </c>
      <c r="AQ53" s="31">
        <f t="shared" si="15"/>
        <v>0</v>
      </c>
      <c r="AR53" s="31">
        <f t="shared" si="15"/>
        <v>0</v>
      </c>
      <c r="AS53" s="31">
        <f t="shared" si="15"/>
        <v>0</v>
      </c>
      <c r="AT53" s="31">
        <f t="shared" si="15"/>
        <v>0</v>
      </c>
      <c r="AU53" s="31">
        <f t="shared" si="15"/>
        <v>0</v>
      </c>
      <c r="AV53" s="31">
        <f t="shared" si="15"/>
        <v>18.951596758736351</v>
      </c>
      <c r="AW53" s="31">
        <f t="shared" si="15"/>
        <v>5.4701586173395365</v>
      </c>
      <c r="AX53" s="31">
        <f t="shared" si="15"/>
        <v>1.5295854104666675</v>
      </c>
      <c r="AY53" s="31">
        <f t="shared" si="15"/>
        <v>0</v>
      </c>
      <c r="AZ53" s="31">
        <f t="shared" si="15"/>
        <v>25.058847488498785</v>
      </c>
      <c r="BA53" s="31">
        <f t="shared" si="15"/>
        <v>0</v>
      </c>
      <c r="BB53" s="31">
        <f t="shared" si="15"/>
        <v>0</v>
      </c>
      <c r="BC53" s="31">
        <f t="shared" si="15"/>
        <v>0</v>
      </c>
      <c r="BD53" s="31">
        <f t="shared" si="15"/>
        <v>0</v>
      </c>
      <c r="BE53" s="31">
        <f t="shared" si="15"/>
        <v>0</v>
      </c>
      <c r="BF53" s="31">
        <f t="shared" si="15"/>
        <v>7.3766200267475286</v>
      </c>
      <c r="BG53" s="31">
        <f t="shared" si="15"/>
        <v>1.2006630297997003</v>
      </c>
      <c r="BH53" s="31">
        <f t="shared" si="15"/>
        <v>0</v>
      </c>
      <c r="BI53" s="31">
        <f t="shared" si="15"/>
        <v>0</v>
      </c>
      <c r="BJ53" s="31">
        <f t="shared" si="15"/>
        <v>6.8974980150962981</v>
      </c>
      <c r="BK53" s="31">
        <f t="shared" si="15"/>
        <v>307.40394603237513</v>
      </c>
    </row>
    <row r="54" spans="1:67" ht="2.25" customHeight="1" x14ac:dyDescent="0.2">
      <c r="A54" s="16"/>
      <c r="B54" s="20"/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5"/>
    </row>
    <row r="55" spans="1:67" x14ac:dyDescent="0.2">
      <c r="A55" s="16" t="s">
        <v>4</v>
      </c>
      <c r="B55" s="19" t="s">
        <v>9</v>
      </c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5"/>
    </row>
    <row r="56" spans="1:67" x14ac:dyDescent="0.2">
      <c r="A56" s="16" t="s">
        <v>76</v>
      </c>
      <c r="B56" s="20" t="s">
        <v>18</v>
      </c>
      <c r="C56" s="73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5"/>
    </row>
    <row r="57" spans="1:67" x14ac:dyDescent="0.2">
      <c r="A57" s="16"/>
      <c r="B57" s="29" t="s">
        <v>111</v>
      </c>
      <c r="C57" s="35">
        <v>0</v>
      </c>
      <c r="D57" s="35">
        <v>33.555999999999997</v>
      </c>
      <c r="E57" s="35">
        <v>0</v>
      </c>
      <c r="F57" s="35">
        <v>0</v>
      </c>
      <c r="G57" s="35">
        <v>0</v>
      </c>
      <c r="H57" s="35">
        <v>15.4017</v>
      </c>
      <c r="I57" s="35">
        <v>1.9374658072061961</v>
      </c>
      <c r="J57" s="35">
        <v>0</v>
      </c>
      <c r="K57" s="35">
        <v>0</v>
      </c>
      <c r="L57" s="35">
        <v>9.3862000000000005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6.2401</v>
      </c>
      <c r="S57" s="35">
        <v>0.1862</v>
      </c>
      <c r="T57" s="35">
        <v>0</v>
      </c>
      <c r="U57" s="35">
        <v>0</v>
      </c>
      <c r="V57" s="35">
        <v>1.8657999999999999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0</v>
      </c>
      <c r="AK57" s="35">
        <v>0</v>
      </c>
      <c r="AL57" s="35">
        <v>0</v>
      </c>
      <c r="AM57" s="35">
        <v>0</v>
      </c>
      <c r="AN57" s="35">
        <v>0</v>
      </c>
      <c r="AO57" s="35">
        <v>0</v>
      </c>
      <c r="AP57" s="35">
        <v>0</v>
      </c>
      <c r="AQ57" s="35">
        <v>0</v>
      </c>
      <c r="AR57" s="35">
        <v>0</v>
      </c>
      <c r="AS57" s="35">
        <v>0</v>
      </c>
      <c r="AT57" s="35">
        <v>0</v>
      </c>
      <c r="AU57" s="35">
        <v>0</v>
      </c>
      <c r="AV57" s="35">
        <v>0</v>
      </c>
      <c r="AW57" s="35">
        <v>0</v>
      </c>
      <c r="AX57" s="35">
        <v>0</v>
      </c>
      <c r="AY57" s="35">
        <v>0</v>
      </c>
      <c r="AZ57" s="35">
        <v>0</v>
      </c>
      <c r="BA57" s="35">
        <v>0</v>
      </c>
      <c r="BB57" s="35">
        <v>0</v>
      </c>
      <c r="BC57" s="35">
        <v>0</v>
      </c>
      <c r="BD57" s="35">
        <v>0</v>
      </c>
      <c r="BE57" s="35">
        <v>0</v>
      </c>
      <c r="BF57" s="35">
        <v>0</v>
      </c>
      <c r="BG57" s="35">
        <v>0</v>
      </c>
      <c r="BH57" s="35">
        <v>0</v>
      </c>
      <c r="BI57" s="35">
        <v>0</v>
      </c>
      <c r="BJ57" s="35">
        <v>0</v>
      </c>
      <c r="BK57" s="34">
        <f>SUM(C57:BJ57)</f>
        <v>68.57346580720619</v>
      </c>
      <c r="BL57" s="38"/>
      <c r="BM57" s="44"/>
      <c r="BN57" s="44"/>
      <c r="BO57" s="44"/>
    </row>
    <row r="58" spans="1:67" x14ac:dyDescent="0.2">
      <c r="A58" s="16"/>
      <c r="B58" s="21" t="s">
        <v>85</v>
      </c>
      <c r="C58" s="31">
        <f>SUM(C57)</f>
        <v>0</v>
      </c>
      <c r="D58" s="31">
        <f t="shared" ref="D58:BJ58" si="16">SUM(D57)</f>
        <v>33.555999999999997</v>
      </c>
      <c r="E58" s="31">
        <f t="shared" si="16"/>
        <v>0</v>
      </c>
      <c r="F58" s="31">
        <f t="shared" si="16"/>
        <v>0</v>
      </c>
      <c r="G58" s="31">
        <f t="shared" si="16"/>
        <v>0</v>
      </c>
      <c r="H58" s="31">
        <f t="shared" si="16"/>
        <v>15.4017</v>
      </c>
      <c r="I58" s="31">
        <f t="shared" si="16"/>
        <v>1.9374658072061961</v>
      </c>
      <c r="J58" s="31">
        <f t="shared" si="16"/>
        <v>0</v>
      </c>
      <c r="K58" s="31">
        <f t="shared" si="16"/>
        <v>0</v>
      </c>
      <c r="L58" s="31">
        <f t="shared" si="16"/>
        <v>9.3862000000000005</v>
      </c>
      <c r="M58" s="31">
        <f t="shared" si="16"/>
        <v>0</v>
      </c>
      <c r="N58" s="31">
        <f t="shared" si="16"/>
        <v>0</v>
      </c>
      <c r="O58" s="31">
        <f t="shared" si="16"/>
        <v>0</v>
      </c>
      <c r="P58" s="31">
        <f t="shared" si="16"/>
        <v>0</v>
      </c>
      <c r="Q58" s="31">
        <f t="shared" si="16"/>
        <v>0</v>
      </c>
      <c r="R58" s="31">
        <f t="shared" si="16"/>
        <v>6.2401</v>
      </c>
      <c r="S58" s="31">
        <f t="shared" si="16"/>
        <v>0.1862</v>
      </c>
      <c r="T58" s="31">
        <f t="shared" si="16"/>
        <v>0</v>
      </c>
      <c r="U58" s="31">
        <f t="shared" si="16"/>
        <v>0</v>
      </c>
      <c r="V58" s="31">
        <f t="shared" si="16"/>
        <v>1.8657999999999999</v>
      </c>
      <c r="W58" s="31">
        <f t="shared" si="16"/>
        <v>0</v>
      </c>
      <c r="X58" s="31">
        <f t="shared" si="16"/>
        <v>0</v>
      </c>
      <c r="Y58" s="31">
        <f t="shared" si="16"/>
        <v>0</v>
      </c>
      <c r="Z58" s="31">
        <f t="shared" si="16"/>
        <v>0</v>
      </c>
      <c r="AA58" s="31">
        <f t="shared" si="16"/>
        <v>0</v>
      </c>
      <c r="AB58" s="31">
        <f t="shared" si="16"/>
        <v>0</v>
      </c>
      <c r="AC58" s="31">
        <f t="shared" si="16"/>
        <v>0</v>
      </c>
      <c r="AD58" s="31">
        <f t="shared" si="16"/>
        <v>0</v>
      </c>
      <c r="AE58" s="31">
        <f t="shared" si="16"/>
        <v>0</v>
      </c>
      <c r="AF58" s="31">
        <f t="shared" si="16"/>
        <v>0</v>
      </c>
      <c r="AG58" s="31">
        <f t="shared" si="16"/>
        <v>0</v>
      </c>
      <c r="AH58" s="31">
        <f t="shared" si="16"/>
        <v>0</v>
      </c>
      <c r="AI58" s="31">
        <f t="shared" si="16"/>
        <v>0</v>
      </c>
      <c r="AJ58" s="31">
        <f t="shared" si="16"/>
        <v>0</v>
      </c>
      <c r="AK58" s="31">
        <f t="shared" si="16"/>
        <v>0</v>
      </c>
      <c r="AL58" s="31">
        <f t="shared" si="16"/>
        <v>0</v>
      </c>
      <c r="AM58" s="31">
        <f t="shared" si="16"/>
        <v>0</v>
      </c>
      <c r="AN58" s="31">
        <f t="shared" si="16"/>
        <v>0</v>
      </c>
      <c r="AO58" s="31">
        <f t="shared" si="16"/>
        <v>0</v>
      </c>
      <c r="AP58" s="31">
        <f t="shared" si="16"/>
        <v>0</v>
      </c>
      <c r="AQ58" s="31">
        <f t="shared" si="16"/>
        <v>0</v>
      </c>
      <c r="AR58" s="31">
        <f t="shared" si="16"/>
        <v>0</v>
      </c>
      <c r="AS58" s="31">
        <f t="shared" si="16"/>
        <v>0</v>
      </c>
      <c r="AT58" s="31">
        <f t="shared" si="16"/>
        <v>0</v>
      </c>
      <c r="AU58" s="31">
        <f t="shared" si="16"/>
        <v>0</v>
      </c>
      <c r="AV58" s="31">
        <f t="shared" si="16"/>
        <v>0</v>
      </c>
      <c r="AW58" s="31">
        <f t="shared" si="16"/>
        <v>0</v>
      </c>
      <c r="AX58" s="31">
        <f t="shared" si="16"/>
        <v>0</v>
      </c>
      <c r="AY58" s="31">
        <f t="shared" si="16"/>
        <v>0</v>
      </c>
      <c r="AZ58" s="31">
        <f t="shared" si="16"/>
        <v>0</v>
      </c>
      <c r="BA58" s="31">
        <f t="shared" si="16"/>
        <v>0</v>
      </c>
      <c r="BB58" s="31">
        <f t="shared" si="16"/>
        <v>0</v>
      </c>
      <c r="BC58" s="31">
        <f t="shared" si="16"/>
        <v>0</v>
      </c>
      <c r="BD58" s="31">
        <f t="shared" si="16"/>
        <v>0</v>
      </c>
      <c r="BE58" s="31">
        <f t="shared" si="16"/>
        <v>0</v>
      </c>
      <c r="BF58" s="31">
        <f t="shared" si="16"/>
        <v>0</v>
      </c>
      <c r="BG58" s="31">
        <f t="shared" si="16"/>
        <v>0</v>
      </c>
      <c r="BH58" s="31">
        <f t="shared" si="16"/>
        <v>0</v>
      </c>
      <c r="BI58" s="31">
        <f t="shared" si="16"/>
        <v>0</v>
      </c>
      <c r="BJ58" s="31">
        <f t="shared" si="16"/>
        <v>0</v>
      </c>
      <c r="BK58" s="34">
        <f>SUM(BK57)</f>
        <v>68.57346580720619</v>
      </c>
    </row>
    <row r="59" spans="1:67" x14ac:dyDescent="0.2">
      <c r="A59" s="16" t="s">
        <v>77</v>
      </c>
      <c r="B59" s="20" t="s">
        <v>19</v>
      </c>
      <c r="C59" s="73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5"/>
    </row>
    <row r="60" spans="1:67" x14ac:dyDescent="0.2">
      <c r="A60" s="16"/>
      <c r="B60" s="21" t="s">
        <v>36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4">
        <f>SUM(C60:BJ60)</f>
        <v>0</v>
      </c>
    </row>
    <row r="61" spans="1:67" x14ac:dyDescent="0.2">
      <c r="A61" s="16"/>
      <c r="B61" s="21" t="s">
        <v>86</v>
      </c>
      <c r="C61" s="31">
        <f t="shared" ref="C61:BJ61" si="17">SUM(C60)</f>
        <v>0</v>
      </c>
      <c r="D61" s="31">
        <f t="shared" si="17"/>
        <v>0</v>
      </c>
      <c r="E61" s="31">
        <f t="shared" si="17"/>
        <v>0</v>
      </c>
      <c r="F61" s="31">
        <f t="shared" si="17"/>
        <v>0</v>
      </c>
      <c r="G61" s="31">
        <f t="shared" si="17"/>
        <v>0</v>
      </c>
      <c r="H61" s="31">
        <f t="shared" si="17"/>
        <v>0</v>
      </c>
      <c r="I61" s="31">
        <f t="shared" si="17"/>
        <v>0</v>
      </c>
      <c r="J61" s="31">
        <f t="shared" si="17"/>
        <v>0</v>
      </c>
      <c r="K61" s="31">
        <f t="shared" si="17"/>
        <v>0</v>
      </c>
      <c r="L61" s="31">
        <f t="shared" si="17"/>
        <v>0</v>
      </c>
      <c r="M61" s="31">
        <f t="shared" si="17"/>
        <v>0</v>
      </c>
      <c r="N61" s="31">
        <f t="shared" si="17"/>
        <v>0</v>
      </c>
      <c r="O61" s="31">
        <f t="shared" si="17"/>
        <v>0</v>
      </c>
      <c r="P61" s="31">
        <f t="shared" si="17"/>
        <v>0</v>
      </c>
      <c r="Q61" s="31">
        <f t="shared" si="17"/>
        <v>0</v>
      </c>
      <c r="R61" s="31">
        <f t="shared" si="17"/>
        <v>0</v>
      </c>
      <c r="S61" s="31">
        <f t="shared" si="17"/>
        <v>0</v>
      </c>
      <c r="T61" s="31">
        <f t="shared" si="17"/>
        <v>0</v>
      </c>
      <c r="U61" s="31">
        <f t="shared" si="17"/>
        <v>0</v>
      </c>
      <c r="V61" s="31">
        <f t="shared" si="17"/>
        <v>0</v>
      </c>
      <c r="W61" s="31">
        <f t="shared" si="17"/>
        <v>0</v>
      </c>
      <c r="X61" s="31">
        <f t="shared" si="17"/>
        <v>0</v>
      </c>
      <c r="Y61" s="31">
        <f t="shared" si="17"/>
        <v>0</v>
      </c>
      <c r="Z61" s="31">
        <f t="shared" si="17"/>
        <v>0</v>
      </c>
      <c r="AA61" s="31">
        <f t="shared" si="17"/>
        <v>0</v>
      </c>
      <c r="AB61" s="31">
        <f t="shared" si="17"/>
        <v>0</v>
      </c>
      <c r="AC61" s="31">
        <f t="shared" si="17"/>
        <v>0</v>
      </c>
      <c r="AD61" s="31">
        <f t="shared" si="17"/>
        <v>0</v>
      </c>
      <c r="AE61" s="31">
        <f t="shared" si="17"/>
        <v>0</v>
      </c>
      <c r="AF61" s="31">
        <f t="shared" si="17"/>
        <v>0</v>
      </c>
      <c r="AG61" s="31">
        <f t="shared" si="17"/>
        <v>0</v>
      </c>
      <c r="AH61" s="31">
        <f t="shared" si="17"/>
        <v>0</v>
      </c>
      <c r="AI61" s="31">
        <f t="shared" si="17"/>
        <v>0</v>
      </c>
      <c r="AJ61" s="31">
        <f t="shared" si="17"/>
        <v>0</v>
      </c>
      <c r="AK61" s="31">
        <f t="shared" si="17"/>
        <v>0</v>
      </c>
      <c r="AL61" s="31">
        <f t="shared" si="17"/>
        <v>0</v>
      </c>
      <c r="AM61" s="31">
        <f t="shared" si="17"/>
        <v>0</v>
      </c>
      <c r="AN61" s="31">
        <f t="shared" si="17"/>
        <v>0</v>
      </c>
      <c r="AO61" s="31">
        <f t="shared" si="17"/>
        <v>0</v>
      </c>
      <c r="AP61" s="31">
        <f t="shared" si="17"/>
        <v>0</v>
      </c>
      <c r="AQ61" s="31">
        <f t="shared" si="17"/>
        <v>0</v>
      </c>
      <c r="AR61" s="31">
        <f t="shared" si="17"/>
        <v>0</v>
      </c>
      <c r="AS61" s="31">
        <f t="shared" si="17"/>
        <v>0</v>
      </c>
      <c r="AT61" s="31">
        <f t="shared" si="17"/>
        <v>0</v>
      </c>
      <c r="AU61" s="31">
        <f t="shared" si="17"/>
        <v>0</v>
      </c>
      <c r="AV61" s="31">
        <f t="shared" si="17"/>
        <v>0</v>
      </c>
      <c r="AW61" s="31">
        <f t="shared" si="17"/>
        <v>0</v>
      </c>
      <c r="AX61" s="31">
        <f t="shared" si="17"/>
        <v>0</v>
      </c>
      <c r="AY61" s="31">
        <f t="shared" si="17"/>
        <v>0</v>
      </c>
      <c r="AZ61" s="31">
        <f t="shared" si="17"/>
        <v>0</v>
      </c>
      <c r="BA61" s="31">
        <f t="shared" si="17"/>
        <v>0</v>
      </c>
      <c r="BB61" s="31">
        <f t="shared" si="17"/>
        <v>0</v>
      </c>
      <c r="BC61" s="31">
        <f t="shared" si="17"/>
        <v>0</v>
      </c>
      <c r="BD61" s="31">
        <f t="shared" si="17"/>
        <v>0</v>
      </c>
      <c r="BE61" s="31">
        <f t="shared" si="17"/>
        <v>0</v>
      </c>
      <c r="BF61" s="31">
        <f t="shared" si="17"/>
        <v>0</v>
      </c>
      <c r="BG61" s="31">
        <f t="shared" si="17"/>
        <v>0</v>
      </c>
      <c r="BH61" s="31">
        <f t="shared" si="17"/>
        <v>0</v>
      </c>
      <c r="BI61" s="31">
        <f t="shared" si="17"/>
        <v>0</v>
      </c>
      <c r="BJ61" s="31">
        <f t="shared" si="17"/>
        <v>0</v>
      </c>
      <c r="BK61" s="34">
        <f>SUM(BK60)</f>
        <v>0</v>
      </c>
    </row>
    <row r="62" spans="1:67" x14ac:dyDescent="0.2">
      <c r="A62" s="16"/>
      <c r="B62" s="22" t="s">
        <v>84</v>
      </c>
      <c r="C62" s="33">
        <f>C61+C58</f>
        <v>0</v>
      </c>
      <c r="D62" s="33">
        <f t="shared" ref="D62:BJ62" si="18">D61+D58</f>
        <v>33.555999999999997</v>
      </c>
      <c r="E62" s="33">
        <f t="shared" si="18"/>
        <v>0</v>
      </c>
      <c r="F62" s="33">
        <f t="shared" si="18"/>
        <v>0</v>
      </c>
      <c r="G62" s="33">
        <f t="shared" si="18"/>
        <v>0</v>
      </c>
      <c r="H62" s="33">
        <f t="shared" si="18"/>
        <v>15.4017</v>
      </c>
      <c r="I62" s="33">
        <f t="shared" si="18"/>
        <v>1.9374658072061961</v>
      </c>
      <c r="J62" s="33">
        <f t="shared" si="18"/>
        <v>0</v>
      </c>
      <c r="K62" s="33">
        <f t="shared" si="18"/>
        <v>0</v>
      </c>
      <c r="L62" s="33">
        <f t="shared" si="18"/>
        <v>9.3862000000000005</v>
      </c>
      <c r="M62" s="33">
        <f t="shared" si="18"/>
        <v>0</v>
      </c>
      <c r="N62" s="33">
        <f t="shared" si="18"/>
        <v>0</v>
      </c>
      <c r="O62" s="33">
        <f t="shared" si="18"/>
        <v>0</v>
      </c>
      <c r="P62" s="33">
        <f t="shared" si="18"/>
        <v>0</v>
      </c>
      <c r="Q62" s="33">
        <f t="shared" si="18"/>
        <v>0</v>
      </c>
      <c r="R62" s="33">
        <f t="shared" si="18"/>
        <v>6.2401</v>
      </c>
      <c r="S62" s="33">
        <f t="shared" si="18"/>
        <v>0.1862</v>
      </c>
      <c r="T62" s="33">
        <f t="shared" si="18"/>
        <v>0</v>
      </c>
      <c r="U62" s="33">
        <f t="shared" si="18"/>
        <v>0</v>
      </c>
      <c r="V62" s="33">
        <f t="shared" si="18"/>
        <v>1.8657999999999999</v>
      </c>
      <c r="W62" s="33">
        <f t="shared" si="18"/>
        <v>0</v>
      </c>
      <c r="X62" s="33">
        <f t="shared" si="18"/>
        <v>0</v>
      </c>
      <c r="Y62" s="33">
        <f t="shared" si="18"/>
        <v>0</v>
      </c>
      <c r="Z62" s="33">
        <f t="shared" si="18"/>
        <v>0</v>
      </c>
      <c r="AA62" s="33">
        <f t="shared" si="18"/>
        <v>0</v>
      </c>
      <c r="AB62" s="33">
        <f t="shared" si="18"/>
        <v>0</v>
      </c>
      <c r="AC62" s="33">
        <f t="shared" si="18"/>
        <v>0</v>
      </c>
      <c r="AD62" s="33">
        <f t="shared" si="18"/>
        <v>0</v>
      </c>
      <c r="AE62" s="33">
        <f t="shared" si="18"/>
        <v>0</v>
      </c>
      <c r="AF62" s="33">
        <f t="shared" si="18"/>
        <v>0</v>
      </c>
      <c r="AG62" s="33">
        <f t="shared" si="18"/>
        <v>0</v>
      </c>
      <c r="AH62" s="33">
        <f t="shared" si="18"/>
        <v>0</v>
      </c>
      <c r="AI62" s="33">
        <f t="shared" si="18"/>
        <v>0</v>
      </c>
      <c r="AJ62" s="33">
        <f t="shared" si="18"/>
        <v>0</v>
      </c>
      <c r="AK62" s="33">
        <f t="shared" si="18"/>
        <v>0</v>
      </c>
      <c r="AL62" s="33">
        <f t="shared" si="18"/>
        <v>0</v>
      </c>
      <c r="AM62" s="33">
        <f t="shared" si="18"/>
        <v>0</v>
      </c>
      <c r="AN62" s="33">
        <f t="shared" si="18"/>
        <v>0</v>
      </c>
      <c r="AO62" s="33">
        <f t="shared" si="18"/>
        <v>0</v>
      </c>
      <c r="AP62" s="33">
        <f t="shared" si="18"/>
        <v>0</v>
      </c>
      <c r="AQ62" s="33">
        <f t="shared" si="18"/>
        <v>0</v>
      </c>
      <c r="AR62" s="33">
        <f t="shared" si="18"/>
        <v>0</v>
      </c>
      <c r="AS62" s="33">
        <f t="shared" si="18"/>
        <v>0</v>
      </c>
      <c r="AT62" s="33">
        <f t="shared" si="18"/>
        <v>0</v>
      </c>
      <c r="AU62" s="33">
        <f t="shared" si="18"/>
        <v>0</v>
      </c>
      <c r="AV62" s="33">
        <f t="shared" si="18"/>
        <v>0</v>
      </c>
      <c r="AW62" s="33">
        <f t="shared" si="18"/>
        <v>0</v>
      </c>
      <c r="AX62" s="33">
        <f t="shared" si="18"/>
        <v>0</v>
      </c>
      <c r="AY62" s="33">
        <f t="shared" si="18"/>
        <v>0</v>
      </c>
      <c r="AZ62" s="33">
        <f t="shared" si="18"/>
        <v>0</v>
      </c>
      <c r="BA62" s="33">
        <f t="shared" si="18"/>
        <v>0</v>
      </c>
      <c r="BB62" s="33">
        <f t="shared" si="18"/>
        <v>0</v>
      </c>
      <c r="BC62" s="33">
        <f t="shared" si="18"/>
        <v>0</v>
      </c>
      <c r="BD62" s="33">
        <f t="shared" si="18"/>
        <v>0</v>
      </c>
      <c r="BE62" s="33">
        <f t="shared" si="18"/>
        <v>0</v>
      </c>
      <c r="BF62" s="33">
        <f t="shared" si="18"/>
        <v>0</v>
      </c>
      <c r="BG62" s="33">
        <f t="shared" si="18"/>
        <v>0</v>
      </c>
      <c r="BH62" s="33">
        <f t="shared" si="18"/>
        <v>0</v>
      </c>
      <c r="BI62" s="33">
        <f t="shared" si="18"/>
        <v>0</v>
      </c>
      <c r="BJ62" s="33">
        <f t="shared" si="18"/>
        <v>0</v>
      </c>
      <c r="BK62" s="33">
        <f>BK61+BK58</f>
        <v>68.57346580720619</v>
      </c>
      <c r="BL62" s="37"/>
      <c r="BM62" s="61"/>
    </row>
    <row r="63" spans="1:67" ht="4.5" customHeight="1" x14ac:dyDescent="0.2">
      <c r="A63" s="16"/>
      <c r="B63" s="20"/>
      <c r="C63" s="73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5"/>
    </row>
    <row r="64" spans="1:67" x14ac:dyDescent="0.2">
      <c r="A64" s="16" t="s">
        <v>20</v>
      </c>
      <c r="B64" s="19" t="s">
        <v>21</v>
      </c>
      <c r="C64" s="73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5"/>
    </row>
    <row r="65" spans="1:65" x14ac:dyDescent="0.2">
      <c r="A65" s="16" t="s">
        <v>76</v>
      </c>
      <c r="B65" s="20" t="s">
        <v>22</v>
      </c>
      <c r="C65" s="73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5"/>
    </row>
    <row r="66" spans="1:65" x14ac:dyDescent="0.2">
      <c r="A66" s="16"/>
      <c r="B66" s="21" t="s">
        <v>36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4">
        <f>SUM(C66:BJ66)</f>
        <v>0</v>
      </c>
    </row>
    <row r="67" spans="1:65" x14ac:dyDescent="0.2">
      <c r="A67" s="16"/>
      <c r="B67" s="22" t="s">
        <v>83</v>
      </c>
      <c r="C67" s="31">
        <f t="shared" ref="C67:BJ67" si="19">SUM(C66)</f>
        <v>0</v>
      </c>
      <c r="D67" s="31">
        <f t="shared" si="19"/>
        <v>0</v>
      </c>
      <c r="E67" s="31">
        <f t="shared" si="19"/>
        <v>0</v>
      </c>
      <c r="F67" s="31">
        <f t="shared" si="19"/>
        <v>0</v>
      </c>
      <c r="G67" s="31">
        <f t="shared" si="19"/>
        <v>0</v>
      </c>
      <c r="H67" s="31">
        <f t="shared" si="19"/>
        <v>0</v>
      </c>
      <c r="I67" s="31">
        <f t="shared" si="19"/>
        <v>0</v>
      </c>
      <c r="J67" s="31">
        <f t="shared" si="19"/>
        <v>0</v>
      </c>
      <c r="K67" s="31">
        <f t="shared" si="19"/>
        <v>0</v>
      </c>
      <c r="L67" s="31">
        <f t="shared" si="19"/>
        <v>0</v>
      </c>
      <c r="M67" s="31">
        <f t="shared" si="19"/>
        <v>0</v>
      </c>
      <c r="N67" s="31">
        <f t="shared" si="19"/>
        <v>0</v>
      </c>
      <c r="O67" s="31">
        <f t="shared" si="19"/>
        <v>0</v>
      </c>
      <c r="P67" s="31">
        <f t="shared" si="19"/>
        <v>0</v>
      </c>
      <c r="Q67" s="31">
        <f t="shared" si="19"/>
        <v>0</v>
      </c>
      <c r="R67" s="31">
        <f t="shared" si="19"/>
        <v>0</v>
      </c>
      <c r="S67" s="31">
        <f t="shared" si="19"/>
        <v>0</v>
      </c>
      <c r="T67" s="31">
        <f t="shared" si="19"/>
        <v>0</v>
      </c>
      <c r="U67" s="31">
        <f t="shared" si="19"/>
        <v>0</v>
      </c>
      <c r="V67" s="31">
        <f t="shared" si="19"/>
        <v>0</v>
      </c>
      <c r="W67" s="31">
        <f t="shared" si="19"/>
        <v>0</v>
      </c>
      <c r="X67" s="31">
        <f t="shared" si="19"/>
        <v>0</v>
      </c>
      <c r="Y67" s="31">
        <f t="shared" si="19"/>
        <v>0</v>
      </c>
      <c r="Z67" s="31">
        <f t="shared" si="19"/>
        <v>0</v>
      </c>
      <c r="AA67" s="31">
        <f t="shared" si="19"/>
        <v>0</v>
      </c>
      <c r="AB67" s="31">
        <f t="shared" si="19"/>
        <v>0</v>
      </c>
      <c r="AC67" s="31">
        <f t="shared" si="19"/>
        <v>0</v>
      </c>
      <c r="AD67" s="31">
        <f t="shared" si="19"/>
        <v>0</v>
      </c>
      <c r="AE67" s="31">
        <f t="shared" si="19"/>
        <v>0</v>
      </c>
      <c r="AF67" s="31">
        <f t="shared" si="19"/>
        <v>0</v>
      </c>
      <c r="AG67" s="31">
        <f t="shared" si="19"/>
        <v>0</v>
      </c>
      <c r="AH67" s="31">
        <f t="shared" si="19"/>
        <v>0</v>
      </c>
      <c r="AI67" s="31">
        <f t="shared" si="19"/>
        <v>0</v>
      </c>
      <c r="AJ67" s="31">
        <f t="shared" si="19"/>
        <v>0</v>
      </c>
      <c r="AK67" s="31">
        <f t="shared" si="19"/>
        <v>0</v>
      </c>
      <c r="AL67" s="31">
        <f t="shared" si="19"/>
        <v>0</v>
      </c>
      <c r="AM67" s="31">
        <f t="shared" si="19"/>
        <v>0</v>
      </c>
      <c r="AN67" s="31">
        <f t="shared" si="19"/>
        <v>0</v>
      </c>
      <c r="AO67" s="31">
        <f t="shared" si="19"/>
        <v>0</v>
      </c>
      <c r="AP67" s="31">
        <f t="shared" si="19"/>
        <v>0</v>
      </c>
      <c r="AQ67" s="31">
        <f t="shared" si="19"/>
        <v>0</v>
      </c>
      <c r="AR67" s="31">
        <f t="shared" si="19"/>
        <v>0</v>
      </c>
      <c r="AS67" s="31">
        <f t="shared" si="19"/>
        <v>0</v>
      </c>
      <c r="AT67" s="31">
        <f t="shared" si="19"/>
        <v>0</v>
      </c>
      <c r="AU67" s="31">
        <f t="shared" si="19"/>
        <v>0</v>
      </c>
      <c r="AV67" s="31">
        <f t="shared" si="19"/>
        <v>0</v>
      </c>
      <c r="AW67" s="31">
        <f t="shared" si="19"/>
        <v>0</v>
      </c>
      <c r="AX67" s="31">
        <f t="shared" si="19"/>
        <v>0</v>
      </c>
      <c r="AY67" s="31">
        <f t="shared" si="19"/>
        <v>0</v>
      </c>
      <c r="AZ67" s="31">
        <f t="shared" si="19"/>
        <v>0</v>
      </c>
      <c r="BA67" s="31">
        <f t="shared" si="19"/>
        <v>0</v>
      </c>
      <c r="BB67" s="31">
        <f t="shared" si="19"/>
        <v>0</v>
      </c>
      <c r="BC67" s="31">
        <f t="shared" si="19"/>
        <v>0</v>
      </c>
      <c r="BD67" s="31">
        <f t="shared" si="19"/>
        <v>0</v>
      </c>
      <c r="BE67" s="31">
        <f t="shared" si="19"/>
        <v>0</v>
      </c>
      <c r="BF67" s="31">
        <f t="shared" si="19"/>
        <v>0</v>
      </c>
      <c r="BG67" s="31">
        <f t="shared" si="19"/>
        <v>0</v>
      </c>
      <c r="BH67" s="31">
        <f t="shared" si="19"/>
        <v>0</v>
      </c>
      <c r="BI67" s="31">
        <f t="shared" si="19"/>
        <v>0</v>
      </c>
      <c r="BJ67" s="31">
        <f t="shared" si="19"/>
        <v>0</v>
      </c>
      <c r="BK67" s="34">
        <f>SUM(BK66)</f>
        <v>0</v>
      </c>
    </row>
    <row r="68" spans="1:65" ht="4.5" customHeight="1" x14ac:dyDescent="0.2">
      <c r="A68" s="16"/>
      <c r="B68" s="24"/>
      <c r="C68" s="73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5"/>
    </row>
    <row r="69" spans="1:65" x14ac:dyDescent="0.2">
      <c r="A69" s="16"/>
      <c r="B69" s="25" t="s">
        <v>99</v>
      </c>
      <c r="C69" s="39">
        <f>C28+C47+C53+C62+C67</f>
        <v>0</v>
      </c>
      <c r="D69" s="39">
        <f t="shared" ref="D69:BJ69" si="20">D28+D47+D53+D62+D67</f>
        <v>186.04332459043331</v>
      </c>
      <c r="E69" s="39">
        <f t="shared" si="20"/>
        <v>0</v>
      </c>
      <c r="F69" s="39">
        <f t="shared" si="20"/>
        <v>0</v>
      </c>
      <c r="G69" s="39">
        <f t="shared" si="20"/>
        <v>0</v>
      </c>
      <c r="H69" s="39">
        <f t="shared" si="20"/>
        <v>61.602009138160192</v>
      </c>
      <c r="I69" s="39">
        <f t="shared" si="20"/>
        <v>307.61043425407183</v>
      </c>
      <c r="J69" s="39">
        <f t="shared" si="20"/>
        <v>253.35207030390157</v>
      </c>
      <c r="K69" s="39">
        <f t="shared" si="20"/>
        <v>0</v>
      </c>
      <c r="L69" s="39">
        <f t="shared" si="20"/>
        <v>130.31742045864198</v>
      </c>
      <c r="M69" s="39">
        <f t="shared" si="20"/>
        <v>0</v>
      </c>
      <c r="N69" s="39">
        <f t="shared" si="20"/>
        <v>0</v>
      </c>
      <c r="O69" s="39">
        <f t="shared" si="20"/>
        <v>0</v>
      </c>
      <c r="P69" s="39">
        <f t="shared" si="20"/>
        <v>0</v>
      </c>
      <c r="Q69" s="39">
        <f t="shared" si="20"/>
        <v>0</v>
      </c>
      <c r="R69" s="39">
        <f t="shared" si="20"/>
        <v>36.239812545306442</v>
      </c>
      <c r="S69" s="39">
        <f t="shared" si="20"/>
        <v>54.431813187100794</v>
      </c>
      <c r="T69" s="39">
        <f t="shared" si="20"/>
        <v>310.69488289753173</v>
      </c>
      <c r="U69" s="39">
        <f t="shared" si="20"/>
        <v>0</v>
      </c>
      <c r="V69" s="39">
        <f t="shared" si="20"/>
        <v>17.48527750115796</v>
      </c>
      <c r="W69" s="39">
        <f t="shared" si="20"/>
        <v>0</v>
      </c>
      <c r="X69" s="39">
        <f t="shared" si="20"/>
        <v>5.3449666666666664E-5</v>
      </c>
      <c r="Y69" s="39">
        <f t="shared" si="20"/>
        <v>0</v>
      </c>
      <c r="Z69" s="39">
        <f t="shared" si="20"/>
        <v>0</v>
      </c>
      <c r="AA69" s="39">
        <f t="shared" si="20"/>
        <v>0</v>
      </c>
      <c r="AB69" s="39">
        <f t="shared" si="20"/>
        <v>453.27843288685648</v>
      </c>
      <c r="AC69" s="39">
        <f t="shared" si="20"/>
        <v>151.67439370102318</v>
      </c>
      <c r="AD69" s="39">
        <f t="shared" si="20"/>
        <v>46.971482083599177</v>
      </c>
      <c r="AE69" s="39">
        <f t="shared" si="20"/>
        <v>0</v>
      </c>
      <c r="AF69" s="39">
        <f t="shared" si="20"/>
        <v>527.93758451469728</v>
      </c>
      <c r="AG69" s="39">
        <f t="shared" si="20"/>
        <v>0</v>
      </c>
      <c r="AH69" s="39">
        <f t="shared" si="20"/>
        <v>0</v>
      </c>
      <c r="AI69" s="39">
        <f t="shared" si="20"/>
        <v>0</v>
      </c>
      <c r="AJ69" s="39">
        <f t="shared" si="20"/>
        <v>0</v>
      </c>
      <c r="AK69" s="39">
        <f t="shared" si="20"/>
        <v>0</v>
      </c>
      <c r="AL69" s="39">
        <f t="shared" si="20"/>
        <v>476.65027207313989</v>
      </c>
      <c r="AM69" s="39">
        <f t="shared" si="20"/>
        <v>76.459407615084146</v>
      </c>
      <c r="AN69" s="39">
        <f t="shared" si="20"/>
        <v>413.22428293013451</v>
      </c>
      <c r="AO69" s="39">
        <f t="shared" si="20"/>
        <v>0</v>
      </c>
      <c r="AP69" s="39">
        <f t="shared" si="20"/>
        <v>288.94481587732577</v>
      </c>
      <c r="AQ69" s="39">
        <f t="shared" si="20"/>
        <v>0</v>
      </c>
      <c r="AR69" s="39">
        <f t="shared" si="20"/>
        <v>0</v>
      </c>
      <c r="AS69" s="39">
        <f t="shared" si="20"/>
        <v>0</v>
      </c>
      <c r="AT69" s="39">
        <f t="shared" si="20"/>
        <v>0</v>
      </c>
      <c r="AU69" s="39">
        <f t="shared" si="20"/>
        <v>0</v>
      </c>
      <c r="AV69" s="39">
        <f t="shared" si="20"/>
        <v>508.82785805504415</v>
      </c>
      <c r="AW69" s="39">
        <f t="shared" si="20"/>
        <v>227.38562693138837</v>
      </c>
      <c r="AX69" s="39">
        <f t="shared" si="20"/>
        <v>31.192366362133534</v>
      </c>
      <c r="AY69" s="39">
        <f t="shared" si="20"/>
        <v>0</v>
      </c>
      <c r="AZ69" s="39">
        <f t="shared" si="20"/>
        <v>287.67712918679831</v>
      </c>
      <c r="BA69" s="39">
        <f t="shared" si="20"/>
        <v>0</v>
      </c>
      <c r="BB69" s="39">
        <f t="shared" si="20"/>
        <v>0</v>
      </c>
      <c r="BC69" s="39">
        <f t="shared" si="20"/>
        <v>0</v>
      </c>
      <c r="BD69" s="39">
        <f t="shared" si="20"/>
        <v>0</v>
      </c>
      <c r="BE69" s="39">
        <f t="shared" si="20"/>
        <v>0</v>
      </c>
      <c r="BF69" s="39">
        <f t="shared" si="20"/>
        <v>126.562430534149</v>
      </c>
      <c r="BG69" s="39">
        <f t="shared" si="20"/>
        <v>23.672527816737798</v>
      </c>
      <c r="BH69" s="39">
        <f t="shared" si="20"/>
        <v>29.124559373999634</v>
      </c>
      <c r="BI69" s="39">
        <f t="shared" si="20"/>
        <v>0</v>
      </c>
      <c r="BJ69" s="39">
        <f t="shared" si="20"/>
        <v>40.955008677844305</v>
      </c>
      <c r="BK69" s="39">
        <f>BK28+BK47+BK53+BK62+BK67</f>
        <v>5068.3152769459275</v>
      </c>
      <c r="BL69" s="37"/>
      <c r="BM69" s="44"/>
    </row>
    <row r="70" spans="1:65" ht="4.5" customHeight="1" x14ac:dyDescent="0.2">
      <c r="A70" s="16"/>
      <c r="B70" s="25"/>
      <c r="C70" s="8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88"/>
    </row>
    <row r="71" spans="1:65" ht="14.25" customHeight="1" x14ac:dyDescent="0.3">
      <c r="A71" s="16" t="s">
        <v>5</v>
      </c>
      <c r="B71" s="26" t="s">
        <v>24</v>
      </c>
      <c r="C71" s="87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88"/>
    </row>
    <row r="72" spans="1:65" x14ac:dyDescent="0.2">
      <c r="A72" s="16"/>
      <c r="B72" s="29" t="s">
        <v>112</v>
      </c>
      <c r="C72" s="35">
        <v>0</v>
      </c>
      <c r="D72" s="35">
        <v>0.67074953969999995</v>
      </c>
      <c r="E72" s="35">
        <v>0</v>
      </c>
      <c r="F72" s="35">
        <v>0</v>
      </c>
      <c r="G72" s="35">
        <v>0</v>
      </c>
      <c r="H72" s="35">
        <v>0.59520867647223274</v>
      </c>
      <c r="I72" s="35">
        <v>4.6523307733333331E-2</v>
      </c>
      <c r="J72" s="35">
        <v>0</v>
      </c>
      <c r="K72" s="35">
        <v>0</v>
      </c>
      <c r="L72" s="35">
        <v>7.8992387066600001E-2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0.32501784096110004</v>
      </c>
      <c r="S72" s="35">
        <v>0</v>
      </c>
      <c r="T72" s="35">
        <v>0</v>
      </c>
      <c r="U72" s="35">
        <v>0</v>
      </c>
      <c r="V72" s="35">
        <v>0.12920754193339995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12.539297569266205</v>
      </c>
      <c r="AC72" s="35">
        <v>8.9912551699300014E-2</v>
      </c>
      <c r="AD72" s="35">
        <v>0</v>
      </c>
      <c r="AE72" s="35">
        <v>0</v>
      </c>
      <c r="AF72" s="35">
        <v>2.1025189867980001</v>
      </c>
      <c r="AG72" s="35">
        <v>0</v>
      </c>
      <c r="AH72" s="35">
        <v>0</v>
      </c>
      <c r="AI72" s="35">
        <v>0</v>
      </c>
      <c r="AJ72" s="35">
        <v>0</v>
      </c>
      <c r="AK72" s="35">
        <v>0</v>
      </c>
      <c r="AL72" s="35">
        <v>9.4487536208413196</v>
      </c>
      <c r="AM72" s="35">
        <v>0.1615611133011334</v>
      </c>
      <c r="AN72" s="35">
        <v>0</v>
      </c>
      <c r="AO72" s="35">
        <v>0</v>
      </c>
      <c r="AP72" s="35">
        <v>0.20231723883309999</v>
      </c>
      <c r="AQ72" s="35">
        <v>0</v>
      </c>
      <c r="AR72" s="35">
        <v>0</v>
      </c>
      <c r="AS72" s="35">
        <v>0</v>
      </c>
      <c r="AT72" s="35">
        <v>0</v>
      </c>
      <c r="AU72" s="35">
        <v>0</v>
      </c>
      <c r="AV72" s="35">
        <v>4.3811088579181785</v>
      </c>
      <c r="AW72" s="35">
        <v>6.1829585232999994E-2</v>
      </c>
      <c r="AX72" s="35">
        <v>0</v>
      </c>
      <c r="AY72" s="35">
        <v>0</v>
      </c>
      <c r="AZ72" s="35">
        <v>1.4632204973355658</v>
      </c>
      <c r="BA72" s="35">
        <v>0</v>
      </c>
      <c r="BB72" s="35">
        <v>0</v>
      </c>
      <c r="BC72" s="35">
        <v>0</v>
      </c>
      <c r="BD72" s="35">
        <v>0</v>
      </c>
      <c r="BE72" s="35">
        <v>0</v>
      </c>
      <c r="BF72" s="35">
        <v>1.5999637145077978</v>
      </c>
      <c r="BG72" s="35">
        <v>2.3521657999000002E-3</v>
      </c>
      <c r="BH72" s="35">
        <v>0</v>
      </c>
      <c r="BI72" s="35">
        <v>0</v>
      </c>
      <c r="BJ72" s="35">
        <v>0</v>
      </c>
      <c r="BK72" s="34">
        <f>SUM(C72:BJ72)</f>
        <v>33.898535195400164</v>
      </c>
      <c r="BL72" s="37"/>
      <c r="BM72" s="44"/>
    </row>
    <row r="73" spans="1:65" ht="13.5" thickBot="1" x14ac:dyDescent="0.25">
      <c r="A73" s="27"/>
      <c r="B73" s="22" t="s">
        <v>83</v>
      </c>
      <c r="C73" s="31">
        <f t="shared" ref="C73:BJ73" si="21">SUM(C72)</f>
        <v>0</v>
      </c>
      <c r="D73" s="31">
        <f t="shared" si="21"/>
        <v>0.67074953969999995</v>
      </c>
      <c r="E73" s="31">
        <f t="shared" si="21"/>
        <v>0</v>
      </c>
      <c r="F73" s="31">
        <f t="shared" si="21"/>
        <v>0</v>
      </c>
      <c r="G73" s="31">
        <f t="shared" si="21"/>
        <v>0</v>
      </c>
      <c r="H73" s="31">
        <f t="shared" si="21"/>
        <v>0.59520867647223274</v>
      </c>
      <c r="I73" s="31">
        <f t="shared" si="21"/>
        <v>4.6523307733333331E-2</v>
      </c>
      <c r="J73" s="31">
        <f t="shared" si="21"/>
        <v>0</v>
      </c>
      <c r="K73" s="31">
        <f t="shared" si="21"/>
        <v>0</v>
      </c>
      <c r="L73" s="31">
        <f t="shared" si="21"/>
        <v>7.8992387066600001E-2</v>
      </c>
      <c r="M73" s="31">
        <f t="shared" si="21"/>
        <v>0</v>
      </c>
      <c r="N73" s="31">
        <f t="shared" si="21"/>
        <v>0</v>
      </c>
      <c r="O73" s="31">
        <f t="shared" si="21"/>
        <v>0</v>
      </c>
      <c r="P73" s="31">
        <f t="shared" si="21"/>
        <v>0</v>
      </c>
      <c r="Q73" s="31">
        <f t="shared" si="21"/>
        <v>0</v>
      </c>
      <c r="R73" s="31">
        <f t="shared" si="21"/>
        <v>0.32501784096110004</v>
      </c>
      <c r="S73" s="31">
        <f t="shared" si="21"/>
        <v>0</v>
      </c>
      <c r="T73" s="31">
        <f t="shared" si="21"/>
        <v>0</v>
      </c>
      <c r="U73" s="31">
        <f t="shared" si="21"/>
        <v>0</v>
      </c>
      <c r="V73" s="31">
        <f t="shared" si="21"/>
        <v>0.12920754193339995</v>
      </c>
      <c r="W73" s="31">
        <f t="shared" si="21"/>
        <v>0</v>
      </c>
      <c r="X73" s="31">
        <f t="shared" si="21"/>
        <v>0</v>
      </c>
      <c r="Y73" s="31">
        <f t="shared" si="21"/>
        <v>0</v>
      </c>
      <c r="Z73" s="31">
        <f t="shared" si="21"/>
        <v>0</v>
      </c>
      <c r="AA73" s="31">
        <f t="shared" si="21"/>
        <v>0</v>
      </c>
      <c r="AB73" s="31">
        <f t="shared" si="21"/>
        <v>12.539297569266205</v>
      </c>
      <c r="AC73" s="31">
        <f t="shared" si="21"/>
        <v>8.9912551699300014E-2</v>
      </c>
      <c r="AD73" s="31">
        <f t="shared" si="21"/>
        <v>0</v>
      </c>
      <c r="AE73" s="31">
        <f t="shared" si="21"/>
        <v>0</v>
      </c>
      <c r="AF73" s="31">
        <f t="shared" si="21"/>
        <v>2.1025189867980001</v>
      </c>
      <c r="AG73" s="31">
        <f t="shared" si="21"/>
        <v>0</v>
      </c>
      <c r="AH73" s="31">
        <f t="shared" si="21"/>
        <v>0</v>
      </c>
      <c r="AI73" s="31">
        <f t="shared" si="21"/>
        <v>0</v>
      </c>
      <c r="AJ73" s="31">
        <f t="shared" si="21"/>
        <v>0</v>
      </c>
      <c r="AK73" s="31">
        <f t="shared" si="21"/>
        <v>0</v>
      </c>
      <c r="AL73" s="31">
        <f t="shared" si="21"/>
        <v>9.4487536208413196</v>
      </c>
      <c r="AM73" s="31">
        <f t="shared" si="21"/>
        <v>0.1615611133011334</v>
      </c>
      <c r="AN73" s="31">
        <f t="shared" si="21"/>
        <v>0</v>
      </c>
      <c r="AO73" s="31">
        <f t="shared" si="21"/>
        <v>0</v>
      </c>
      <c r="AP73" s="31">
        <f t="shared" si="21"/>
        <v>0.20231723883309999</v>
      </c>
      <c r="AQ73" s="31">
        <f t="shared" si="21"/>
        <v>0</v>
      </c>
      <c r="AR73" s="31">
        <f t="shared" si="21"/>
        <v>0</v>
      </c>
      <c r="AS73" s="31">
        <f t="shared" si="21"/>
        <v>0</v>
      </c>
      <c r="AT73" s="31">
        <f t="shared" si="21"/>
        <v>0</v>
      </c>
      <c r="AU73" s="31">
        <f t="shared" si="21"/>
        <v>0</v>
      </c>
      <c r="AV73" s="31">
        <f t="shared" si="21"/>
        <v>4.3811088579181785</v>
      </c>
      <c r="AW73" s="31">
        <f t="shared" si="21"/>
        <v>6.1829585232999994E-2</v>
      </c>
      <c r="AX73" s="31">
        <f t="shared" si="21"/>
        <v>0</v>
      </c>
      <c r="AY73" s="31">
        <f t="shared" si="21"/>
        <v>0</v>
      </c>
      <c r="AZ73" s="31">
        <f t="shared" si="21"/>
        <v>1.4632204973355658</v>
      </c>
      <c r="BA73" s="31">
        <f t="shared" si="21"/>
        <v>0</v>
      </c>
      <c r="BB73" s="31">
        <f t="shared" si="21"/>
        <v>0</v>
      </c>
      <c r="BC73" s="31">
        <f t="shared" si="21"/>
        <v>0</v>
      </c>
      <c r="BD73" s="31">
        <f t="shared" si="21"/>
        <v>0</v>
      </c>
      <c r="BE73" s="31">
        <f t="shared" si="21"/>
        <v>0</v>
      </c>
      <c r="BF73" s="31">
        <f t="shared" si="21"/>
        <v>1.5999637145077978</v>
      </c>
      <c r="BG73" s="31">
        <f t="shared" si="21"/>
        <v>2.3521657999000002E-3</v>
      </c>
      <c r="BH73" s="31">
        <f t="shared" si="21"/>
        <v>0</v>
      </c>
      <c r="BI73" s="31">
        <f t="shared" si="21"/>
        <v>0</v>
      </c>
      <c r="BJ73" s="31">
        <f t="shared" si="21"/>
        <v>0</v>
      </c>
      <c r="BK73" s="34">
        <f>SUM(BK72)</f>
        <v>33.898535195400164</v>
      </c>
    </row>
    <row r="74" spans="1:65" ht="6" customHeight="1" x14ac:dyDescent="0.2">
      <c r="A74" s="4"/>
      <c r="B74" s="18"/>
    </row>
    <row r="75" spans="1:65" x14ac:dyDescent="0.2">
      <c r="A75" s="4"/>
      <c r="B75" s="4" t="s">
        <v>122</v>
      </c>
      <c r="L75" s="17" t="s">
        <v>37</v>
      </c>
      <c r="BK75" s="37"/>
    </row>
    <row r="76" spans="1:65" x14ac:dyDescent="0.2">
      <c r="A76" s="4"/>
      <c r="B76" s="4" t="s">
        <v>123</v>
      </c>
      <c r="L76" s="4" t="s">
        <v>29</v>
      </c>
    </row>
    <row r="77" spans="1:65" x14ac:dyDescent="0.2">
      <c r="L77" s="4" t="s">
        <v>30</v>
      </c>
      <c r="BK77" s="46"/>
    </row>
    <row r="78" spans="1:65" x14ac:dyDescent="0.2">
      <c r="B78" s="4" t="s">
        <v>32</v>
      </c>
      <c r="L78" s="4" t="s">
        <v>98</v>
      </c>
      <c r="BK78" s="44"/>
    </row>
    <row r="79" spans="1:65" x14ac:dyDescent="0.2">
      <c r="B79" s="4" t="s">
        <v>33</v>
      </c>
      <c r="L79" s="4" t="s">
        <v>100</v>
      </c>
      <c r="BK79" s="44"/>
    </row>
    <row r="80" spans="1:65" x14ac:dyDescent="0.2">
      <c r="B80" s="4"/>
      <c r="L80" s="4" t="s">
        <v>31</v>
      </c>
      <c r="BK80" s="44"/>
    </row>
    <row r="81" spans="2:63" x14ac:dyDescent="0.2">
      <c r="BK81" s="44"/>
    </row>
    <row r="82" spans="2:63" x14ac:dyDescent="0.2">
      <c r="BK82" s="38"/>
    </row>
    <row r="83" spans="2:63" x14ac:dyDescent="0.2">
      <c r="BK83" s="44"/>
    </row>
    <row r="88" spans="2:63" x14ac:dyDescent="0.2">
      <c r="B88" s="4"/>
    </row>
  </sheetData>
  <mergeCells count="49"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  <mergeCell ref="C50:BK50"/>
    <mergeCell ref="C49:BK49"/>
    <mergeCell ref="C48:BK48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L49"/>
  <sheetViews>
    <sheetView tabSelected="1" topLeftCell="D22" workbookViewId="0">
      <selection activeCell="F43" sqref="F43"/>
    </sheetView>
  </sheetViews>
  <sheetFormatPr defaultRowHeight="12.75" x14ac:dyDescent="0.2"/>
  <cols>
    <col min="1" max="1" width="2.28515625" style="48" customWidth="1"/>
    <col min="2" max="2" width="6.42578125" style="48" customWidth="1"/>
    <col min="3" max="3" width="25.28515625" style="48" bestFit="1" customWidth="1"/>
    <col min="4" max="6" width="18.28515625" style="48" bestFit="1" customWidth="1"/>
    <col min="7" max="7" width="17.28515625" style="48" bestFit="1" customWidth="1"/>
    <col min="8" max="8" width="19.85546875" style="48" bestFit="1" customWidth="1"/>
    <col min="9" max="9" width="15.85546875" style="48" bestFit="1" customWidth="1"/>
    <col min="10" max="10" width="17" style="48" bestFit="1" customWidth="1"/>
    <col min="11" max="12" width="19.85546875" style="48" bestFit="1" customWidth="1"/>
    <col min="13" max="16384" width="9.140625" style="48"/>
  </cols>
  <sheetData>
    <row r="2" spans="2:12" ht="17.25" customHeight="1" x14ac:dyDescent="0.2">
      <c r="B2" s="89" t="s">
        <v>130</v>
      </c>
      <c r="C2" s="90"/>
      <c r="D2" s="90"/>
      <c r="E2" s="90"/>
      <c r="F2" s="90"/>
      <c r="G2" s="90"/>
      <c r="H2" s="90"/>
      <c r="I2" s="90"/>
      <c r="J2" s="90"/>
      <c r="K2" s="90"/>
      <c r="L2" s="91"/>
    </row>
    <row r="3" spans="2:12" ht="17.25" customHeight="1" x14ac:dyDescent="0.2">
      <c r="B3" s="89" t="s">
        <v>113</v>
      </c>
      <c r="C3" s="90"/>
      <c r="D3" s="90"/>
      <c r="E3" s="90"/>
      <c r="F3" s="90"/>
      <c r="G3" s="90"/>
      <c r="H3" s="90"/>
      <c r="I3" s="90"/>
      <c r="J3" s="90"/>
      <c r="K3" s="90"/>
      <c r="L3" s="91"/>
    </row>
    <row r="4" spans="2:12" ht="30" x14ac:dyDescent="0.2">
      <c r="B4" s="47" t="s">
        <v>75</v>
      </c>
      <c r="C4" s="49" t="s">
        <v>38</v>
      </c>
      <c r="D4" s="49" t="s">
        <v>87</v>
      </c>
      <c r="E4" s="49" t="s">
        <v>88</v>
      </c>
      <c r="F4" s="49" t="s">
        <v>7</v>
      </c>
      <c r="G4" s="49" t="s">
        <v>8</v>
      </c>
      <c r="H4" s="49" t="s">
        <v>21</v>
      </c>
      <c r="I4" s="49" t="s">
        <v>94</v>
      </c>
      <c r="J4" s="49" t="s">
        <v>95</v>
      </c>
      <c r="K4" s="49" t="s">
        <v>74</v>
      </c>
      <c r="L4" s="49" t="s">
        <v>96</v>
      </c>
    </row>
    <row r="5" spans="2:12" x14ac:dyDescent="0.2">
      <c r="B5" s="50">
        <v>1</v>
      </c>
      <c r="C5" s="51" t="s">
        <v>39</v>
      </c>
      <c r="D5" s="52">
        <v>0</v>
      </c>
      <c r="E5" s="52">
        <v>0</v>
      </c>
      <c r="F5" s="52">
        <v>0.23444809813249995</v>
      </c>
      <c r="G5" s="52">
        <v>6.6409622999999999E-3</v>
      </c>
      <c r="H5" s="52">
        <v>0</v>
      </c>
      <c r="I5" s="52" t="s">
        <v>131</v>
      </c>
      <c r="J5" s="53">
        <v>0</v>
      </c>
      <c r="K5" s="53">
        <f>SUM(D5:J5)</f>
        <v>0.24108906043249995</v>
      </c>
      <c r="L5" s="52">
        <v>0</v>
      </c>
    </row>
    <row r="6" spans="2:12" x14ac:dyDescent="0.2">
      <c r="B6" s="50">
        <v>2</v>
      </c>
      <c r="C6" s="54" t="s">
        <v>40</v>
      </c>
      <c r="D6" s="52">
        <v>15.754441862432005</v>
      </c>
      <c r="E6" s="52">
        <v>0.55662045293179963</v>
      </c>
      <c r="F6" s="52">
        <v>28.893399310628695</v>
      </c>
      <c r="G6" s="52">
        <v>2.545377161613009</v>
      </c>
      <c r="H6" s="52">
        <v>0</v>
      </c>
      <c r="I6" s="52">
        <v>0.35489999999999999</v>
      </c>
      <c r="J6" s="53">
        <v>0</v>
      </c>
      <c r="K6" s="53">
        <f t="shared" ref="K6:K41" si="0">SUM(D6:J6)</f>
        <v>48.104738787605513</v>
      </c>
      <c r="L6" s="52">
        <v>0.29396148036109976</v>
      </c>
    </row>
    <row r="7" spans="2:12" x14ac:dyDescent="0.2">
      <c r="B7" s="50">
        <v>3</v>
      </c>
      <c r="C7" s="51" t="s">
        <v>41</v>
      </c>
      <c r="D7" s="52">
        <v>0</v>
      </c>
      <c r="E7" s="52">
        <v>2.0591546999900002E-2</v>
      </c>
      <c r="F7" s="52">
        <v>0.67434796486549986</v>
      </c>
      <c r="G7" s="52">
        <v>9.2922769333000001E-3</v>
      </c>
      <c r="H7" s="52">
        <v>0</v>
      </c>
      <c r="I7" s="52">
        <v>3.5000000000000001E-3</v>
      </c>
      <c r="J7" s="53">
        <v>0</v>
      </c>
      <c r="K7" s="53">
        <f t="shared" si="0"/>
        <v>0.7077317887986998</v>
      </c>
      <c r="L7" s="52">
        <v>6.5472195999800004E-2</v>
      </c>
    </row>
    <row r="8" spans="2:12" x14ac:dyDescent="0.2">
      <c r="B8" s="50">
        <v>4</v>
      </c>
      <c r="C8" s="54" t="s">
        <v>42</v>
      </c>
      <c r="D8" s="52">
        <v>7.6619706948649995</v>
      </c>
      <c r="E8" s="52">
        <v>2.6134074836323995</v>
      </c>
      <c r="F8" s="52">
        <v>13.193576912170641</v>
      </c>
      <c r="G8" s="52">
        <v>2.7153279450955026</v>
      </c>
      <c r="H8" s="52">
        <v>0</v>
      </c>
      <c r="I8" s="52">
        <v>0.17929999999999999</v>
      </c>
      <c r="J8" s="53">
        <v>0</v>
      </c>
      <c r="K8" s="53">
        <f t="shared" si="0"/>
        <v>26.363583035763543</v>
      </c>
      <c r="L8" s="52">
        <v>0.4625614130941002</v>
      </c>
    </row>
    <row r="9" spans="2:12" x14ac:dyDescent="0.2">
      <c r="B9" s="50">
        <v>5</v>
      </c>
      <c r="C9" s="54" t="s">
        <v>43</v>
      </c>
      <c r="D9" s="52">
        <v>1.6069996560643001</v>
      </c>
      <c r="E9" s="52">
        <v>1.6702974906971</v>
      </c>
      <c r="F9" s="52">
        <v>42.302858297866514</v>
      </c>
      <c r="G9" s="52">
        <v>8.8545878486312954</v>
      </c>
      <c r="H9" s="52">
        <v>0</v>
      </c>
      <c r="I9" s="52">
        <v>0.89039999999999997</v>
      </c>
      <c r="J9" s="53">
        <v>0</v>
      </c>
      <c r="K9" s="53">
        <f t="shared" si="0"/>
        <v>55.32514329325921</v>
      </c>
      <c r="L9" s="52">
        <v>0.67835160229129876</v>
      </c>
    </row>
    <row r="10" spans="2:12" x14ac:dyDescent="0.2">
      <c r="B10" s="50">
        <v>6</v>
      </c>
      <c r="C10" s="54" t="s">
        <v>44</v>
      </c>
      <c r="D10" s="52">
        <v>42.603864747632798</v>
      </c>
      <c r="E10" s="52">
        <v>1.1159904580991997</v>
      </c>
      <c r="F10" s="52">
        <v>16.142560032480095</v>
      </c>
      <c r="G10" s="52">
        <v>1.8671621935297003</v>
      </c>
      <c r="H10" s="52">
        <v>0</v>
      </c>
      <c r="I10" s="52">
        <v>0.15079999999999999</v>
      </c>
      <c r="J10" s="53">
        <v>0</v>
      </c>
      <c r="K10" s="53">
        <f t="shared" si="0"/>
        <v>61.880377431741792</v>
      </c>
      <c r="L10" s="52">
        <v>0.3037233822639</v>
      </c>
    </row>
    <row r="11" spans="2:12" x14ac:dyDescent="0.2">
      <c r="B11" s="50">
        <v>7</v>
      </c>
      <c r="C11" s="54" t="s">
        <v>45</v>
      </c>
      <c r="D11" s="52">
        <v>22.087541058696907</v>
      </c>
      <c r="E11" s="52">
        <v>14.021314761626231</v>
      </c>
      <c r="F11" s="52">
        <v>35.232970844817558</v>
      </c>
      <c r="G11" s="52">
        <v>10.149777344635696</v>
      </c>
      <c r="H11" s="52">
        <v>0</v>
      </c>
      <c r="I11" s="52" t="s">
        <v>131</v>
      </c>
      <c r="J11" s="53">
        <v>0</v>
      </c>
      <c r="K11" s="53">
        <f t="shared" si="0"/>
        <v>81.491604009776395</v>
      </c>
      <c r="L11" s="52">
        <v>0.44652193329399975</v>
      </c>
    </row>
    <row r="12" spans="2:12" x14ac:dyDescent="0.2">
      <c r="B12" s="50">
        <v>8</v>
      </c>
      <c r="C12" s="51" t="s">
        <v>46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 t="s">
        <v>131</v>
      </c>
      <c r="J12" s="53">
        <v>0</v>
      </c>
      <c r="K12" s="53">
        <f t="shared" si="0"/>
        <v>0</v>
      </c>
      <c r="L12" s="52">
        <v>0</v>
      </c>
    </row>
    <row r="13" spans="2:12" x14ac:dyDescent="0.2">
      <c r="B13" s="50">
        <v>9</v>
      </c>
      <c r="C13" s="51" t="s">
        <v>47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 t="s">
        <v>131</v>
      </c>
      <c r="J13" s="53">
        <v>0</v>
      </c>
      <c r="K13" s="53">
        <f t="shared" si="0"/>
        <v>0</v>
      </c>
      <c r="L13" s="52">
        <v>0</v>
      </c>
    </row>
    <row r="14" spans="2:12" x14ac:dyDescent="0.2">
      <c r="B14" s="50">
        <v>10</v>
      </c>
      <c r="C14" s="54" t="s">
        <v>48</v>
      </c>
      <c r="D14" s="52">
        <v>0.70291536723310011</v>
      </c>
      <c r="E14" s="52">
        <v>0.79347414669939997</v>
      </c>
      <c r="F14" s="52">
        <v>9.0844124662118784</v>
      </c>
      <c r="G14" s="52">
        <v>1.6018035705954683</v>
      </c>
      <c r="H14" s="52">
        <v>0</v>
      </c>
      <c r="I14" s="52">
        <v>9.11E-2</v>
      </c>
      <c r="J14" s="53">
        <v>0</v>
      </c>
      <c r="K14" s="53">
        <f t="shared" si="0"/>
        <v>12.273705550739848</v>
      </c>
      <c r="L14" s="52">
        <v>0.33525253243110004</v>
      </c>
    </row>
    <row r="15" spans="2:12" x14ac:dyDescent="0.2">
      <c r="B15" s="50">
        <v>11</v>
      </c>
      <c r="C15" s="54" t="s">
        <v>49</v>
      </c>
      <c r="D15" s="52">
        <v>140.54504291296121</v>
      </c>
      <c r="E15" s="52">
        <v>23.145385157234543</v>
      </c>
      <c r="F15" s="52">
        <v>110.32708441764726</v>
      </c>
      <c r="G15" s="52">
        <v>13.892512203234611</v>
      </c>
      <c r="H15" s="52">
        <v>0</v>
      </c>
      <c r="I15" s="52">
        <v>0.8155</v>
      </c>
      <c r="J15" s="53">
        <v>0</v>
      </c>
      <c r="K15" s="53">
        <f t="shared" si="0"/>
        <v>288.72552469107762</v>
      </c>
      <c r="L15" s="52">
        <v>1.8961356088480317</v>
      </c>
    </row>
    <row r="16" spans="2:12" x14ac:dyDescent="0.2">
      <c r="B16" s="50">
        <v>12</v>
      </c>
      <c r="C16" s="54" t="s">
        <v>50</v>
      </c>
      <c r="D16" s="52">
        <v>58.097882610662651</v>
      </c>
      <c r="E16" s="52">
        <v>6.5008933196995233</v>
      </c>
      <c r="F16" s="52">
        <v>53.333726654715804</v>
      </c>
      <c r="G16" s="52">
        <v>7.8418961634106745</v>
      </c>
      <c r="H16" s="52">
        <v>0</v>
      </c>
      <c r="I16" s="52">
        <v>0.58650000000000002</v>
      </c>
      <c r="J16" s="53">
        <v>0</v>
      </c>
      <c r="K16" s="53">
        <f t="shared" si="0"/>
        <v>126.36089874848867</v>
      </c>
      <c r="L16" s="52">
        <v>0.91354238719349989</v>
      </c>
    </row>
    <row r="17" spans="2:12" x14ac:dyDescent="0.2">
      <c r="B17" s="50">
        <v>13</v>
      </c>
      <c r="C17" s="54" t="s">
        <v>51</v>
      </c>
      <c r="D17" s="52">
        <v>16.118571125532693</v>
      </c>
      <c r="E17" s="52">
        <v>0.49167431699929992</v>
      </c>
      <c r="F17" s="52">
        <v>17.694002308085441</v>
      </c>
      <c r="G17" s="52">
        <v>2.0039513744633011</v>
      </c>
      <c r="H17" s="52">
        <v>0</v>
      </c>
      <c r="I17" s="52">
        <v>4.9399999999999999E-2</v>
      </c>
      <c r="J17" s="53">
        <v>0</v>
      </c>
      <c r="K17" s="53">
        <f t="shared" si="0"/>
        <v>36.357599125080732</v>
      </c>
      <c r="L17" s="52">
        <v>0.29402841479649983</v>
      </c>
    </row>
    <row r="18" spans="2:12" x14ac:dyDescent="0.2">
      <c r="B18" s="50">
        <v>14</v>
      </c>
      <c r="C18" s="54" t="s">
        <v>52</v>
      </c>
      <c r="D18" s="52">
        <v>0.29541514719969997</v>
      </c>
      <c r="E18" s="52">
        <v>0.17020523459940001</v>
      </c>
      <c r="F18" s="52">
        <v>10.159822963300622</v>
      </c>
      <c r="G18" s="52">
        <v>1.2843068152299015</v>
      </c>
      <c r="H18" s="52">
        <v>0</v>
      </c>
      <c r="I18" s="52">
        <v>9.2999999999999992E-3</v>
      </c>
      <c r="J18" s="53">
        <v>0</v>
      </c>
      <c r="K18" s="53">
        <f t="shared" si="0"/>
        <v>11.919050160329624</v>
      </c>
      <c r="L18" s="52">
        <v>6.1052676332699993E-2</v>
      </c>
    </row>
    <row r="19" spans="2:12" x14ac:dyDescent="0.2">
      <c r="B19" s="50">
        <v>15</v>
      </c>
      <c r="C19" s="54" t="s">
        <v>53</v>
      </c>
      <c r="D19" s="52">
        <v>2.0415803747987002</v>
      </c>
      <c r="E19" s="52">
        <v>0.57296191493099979</v>
      </c>
      <c r="F19" s="52">
        <v>32.998653716445276</v>
      </c>
      <c r="G19" s="52">
        <v>4.2047231206477083</v>
      </c>
      <c r="H19" s="52">
        <v>0</v>
      </c>
      <c r="I19" s="52">
        <v>1.77E-2</v>
      </c>
      <c r="J19" s="53">
        <v>0</v>
      </c>
      <c r="K19" s="53">
        <f t="shared" si="0"/>
        <v>39.835619126822678</v>
      </c>
      <c r="L19" s="52">
        <v>0.3475857805284</v>
      </c>
    </row>
    <row r="20" spans="2:12" x14ac:dyDescent="0.2">
      <c r="B20" s="50">
        <v>16</v>
      </c>
      <c r="C20" s="54" t="s">
        <v>54</v>
      </c>
      <c r="D20" s="52">
        <v>313.80334979426357</v>
      </c>
      <c r="E20" s="52">
        <v>43.420233141170065</v>
      </c>
      <c r="F20" s="52">
        <v>162.5856869775252</v>
      </c>
      <c r="G20" s="52">
        <v>21.518338368754687</v>
      </c>
      <c r="H20" s="52">
        <v>0</v>
      </c>
      <c r="I20" s="52">
        <v>2.3031999999999999</v>
      </c>
      <c r="J20" s="53">
        <v>0</v>
      </c>
      <c r="K20" s="53">
        <f t="shared" si="0"/>
        <v>543.63080828171348</v>
      </c>
      <c r="L20" s="52">
        <v>2.1081370739458953</v>
      </c>
    </row>
    <row r="21" spans="2:12" x14ac:dyDescent="0.2">
      <c r="B21" s="50">
        <v>17</v>
      </c>
      <c r="C21" s="54" t="s">
        <v>55</v>
      </c>
      <c r="D21" s="52">
        <v>197.13542435746388</v>
      </c>
      <c r="E21" s="52">
        <v>3.9005312036985349</v>
      </c>
      <c r="F21" s="52">
        <v>42.687260046818906</v>
      </c>
      <c r="G21" s="52">
        <v>6.6066000569089809</v>
      </c>
      <c r="H21" s="52">
        <v>0</v>
      </c>
      <c r="I21" s="52">
        <v>0.48380000000000001</v>
      </c>
      <c r="J21" s="53">
        <v>0</v>
      </c>
      <c r="K21" s="53">
        <f t="shared" si="0"/>
        <v>250.81361566489031</v>
      </c>
      <c r="L21" s="52">
        <v>0.63670548079129985</v>
      </c>
    </row>
    <row r="22" spans="2:12" x14ac:dyDescent="0.2">
      <c r="B22" s="50">
        <v>18</v>
      </c>
      <c r="C22" s="51" t="s">
        <v>56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 t="s">
        <v>131</v>
      </c>
      <c r="J22" s="53">
        <v>0</v>
      </c>
      <c r="K22" s="53">
        <f t="shared" si="0"/>
        <v>0</v>
      </c>
      <c r="L22" s="52">
        <v>0</v>
      </c>
    </row>
    <row r="23" spans="2:12" x14ac:dyDescent="0.2">
      <c r="B23" s="50">
        <v>19</v>
      </c>
      <c r="C23" s="54" t="s">
        <v>57</v>
      </c>
      <c r="D23" s="52">
        <v>17.608583998392707</v>
      </c>
      <c r="E23" s="52">
        <v>32.230714833456837</v>
      </c>
      <c r="F23" s="52">
        <v>98.361561891751037</v>
      </c>
      <c r="G23" s="52">
        <v>18.800867939492754</v>
      </c>
      <c r="H23" s="52">
        <v>0</v>
      </c>
      <c r="I23" s="52">
        <v>1.5552999999999999</v>
      </c>
      <c r="J23" s="53">
        <v>0</v>
      </c>
      <c r="K23" s="53">
        <f t="shared" si="0"/>
        <v>168.55702866309332</v>
      </c>
      <c r="L23" s="52">
        <v>0.86227496775069967</v>
      </c>
    </row>
    <row r="24" spans="2:12" x14ac:dyDescent="0.2">
      <c r="B24" s="50">
        <v>20</v>
      </c>
      <c r="C24" s="54" t="s">
        <v>58</v>
      </c>
      <c r="D24" s="52">
        <v>700.20858187917133</v>
      </c>
      <c r="E24" s="52">
        <v>152.39100948390234</v>
      </c>
      <c r="F24" s="52">
        <v>897.75378719440494</v>
      </c>
      <c r="G24" s="52">
        <v>85.102838585654936</v>
      </c>
      <c r="H24" s="52">
        <v>0</v>
      </c>
      <c r="I24" s="52">
        <v>46.560165807206197</v>
      </c>
      <c r="J24" s="53">
        <v>0</v>
      </c>
      <c r="K24" s="53">
        <f t="shared" si="0"/>
        <v>1882.0163829503399</v>
      </c>
      <c r="L24" s="52">
        <v>11.194024669213988</v>
      </c>
    </row>
    <row r="25" spans="2:12" x14ac:dyDescent="0.2">
      <c r="B25" s="50">
        <v>21</v>
      </c>
      <c r="C25" s="51" t="s">
        <v>59</v>
      </c>
      <c r="D25" s="52">
        <v>0</v>
      </c>
      <c r="E25" s="52">
        <v>1.8416880000000002E-4</v>
      </c>
      <c r="F25" s="52">
        <v>0.49389890169649991</v>
      </c>
      <c r="G25" s="52">
        <v>7.68973451665E-2</v>
      </c>
      <c r="H25" s="52">
        <v>0</v>
      </c>
      <c r="I25" s="52" t="s">
        <v>131</v>
      </c>
      <c r="J25" s="53">
        <v>0</v>
      </c>
      <c r="K25" s="53">
        <f t="shared" si="0"/>
        <v>0.57098041566299995</v>
      </c>
      <c r="L25" s="52">
        <v>1.861133333E-4</v>
      </c>
    </row>
    <row r="26" spans="2:12" x14ac:dyDescent="0.2">
      <c r="B26" s="50">
        <v>22</v>
      </c>
      <c r="C26" s="54" t="s">
        <v>60</v>
      </c>
      <c r="D26" s="52">
        <v>2.85466321666E-2</v>
      </c>
      <c r="E26" s="52">
        <v>3.8278925000000004E-3</v>
      </c>
      <c r="F26" s="52">
        <v>1.0632958198614997</v>
      </c>
      <c r="G26" s="52">
        <v>8.0790969662999992E-3</v>
      </c>
      <c r="H26" s="52">
        <v>0</v>
      </c>
      <c r="I26" s="52">
        <v>0.29609999999999997</v>
      </c>
      <c r="J26" s="53">
        <v>0</v>
      </c>
      <c r="K26" s="53">
        <f t="shared" si="0"/>
        <v>1.3998494414943998</v>
      </c>
      <c r="L26" s="52">
        <v>1.2228857166199999E-2</v>
      </c>
    </row>
    <row r="27" spans="2:12" x14ac:dyDescent="0.2">
      <c r="B27" s="50">
        <v>23</v>
      </c>
      <c r="C27" s="51" t="s">
        <v>61</v>
      </c>
      <c r="D27" s="52">
        <v>0</v>
      </c>
      <c r="E27" s="52">
        <v>1.28851E-5</v>
      </c>
      <c r="F27" s="52">
        <v>9.4836000000000009E-4</v>
      </c>
      <c r="G27" s="52">
        <v>0</v>
      </c>
      <c r="H27" s="52">
        <v>0</v>
      </c>
      <c r="I27" s="52" t="s">
        <v>131</v>
      </c>
      <c r="J27" s="53">
        <v>0</v>
      </c>
      <c r="K27" s="53">
        <f t="shared" si="0"/>
        <v>9.6124510000000004E-4</v>
      </c>
      <c r="L27" s="52">
        <v>3.1447124666E-3</v>
      </c>
    </row>
    <row r="28" spans="2:12" x14ac:dyDescent="0.2">
      <c r="B28" s="50">
        <v>24</v>
      </c>
      <c r="C28" s="51" t="s">
        <v>62</v>
      </c>
      <c r="D28" s="52">
        <v>0.21172076819959998</v>
      </c>
      <c r="E28" s="52">
        <v>2.1413016000000002E-3</v>
      </c>
      <c r="F28" s="52">
        <v>2.7153309206279999</v>
      </c>
      <c r="G28" s="52">
        <v>4.6493637266599996E-2</v>
      </c>
      <c r="H28" s="52">
        <v>0</v>
      </c>
      <c r="I28" s="52">
        <v>0.126</v>
      </c>
      <c r="J28" s="53">
        <v>0</v>
      </c>
      <c r="K28" s="53">
        <f t="shared" si="0"/>
        <v>3.1016866276941997</v>
      </c>
      <c r="L28" s="52">
        <v>1.7665318566499999E-2</v>
      </c>
    </row>
    <row r="29" spans="2:12" x14ac:dyDescent="0.2">
      <c r="B29" s="50">
        <v>25</v>
      </c>
      <c r="C29" s="54" t="s">
        <v>63</v>
      </c>
      <c r="D29" s="52">
        <v>52.687114337327294</v>
      </c>
      <c r="E29" s="52">
        <v>9.6075863081038833</v>
      </c>
      <c r="F29" s="52">
        <v>198.59349215961637</v>
      </c>
      <c r="G29" s="52">
        <v>17.946449407369563</v>
      </c>
      <c r="H29" s="52">
        <v>0</v>
      </c>
      <c r="I29" s="52">
        <v>2.6456</v>
      </c>
      <c r="J29" s="53">
        <v>0</v>
      </c>
      <c r="K29" s="53">
        <f t="shared" si="0"/>
        <v>281.48024221241712</v>
      </c>
      <c r="L29" s="52">
        <v>1.6063729737189991</v>
      </c>
    </row>
    <row r="30" spans="2:12" x14ac:dyDescent="0.2">
      <c r="B30" s="50">
        <v>26</v>
      </c>
      <c r="C30" s="54" t="s">
        <v>64</v>
      </c>
      <c r="D30" s="52">
        <v>14.505217645957799</v>
      </c>
      <c r="E30" s="52">
        <v>3.1847229545936666</v>
      </c>
      <c r="F30" s="52">
        <v>36.680823109959</v>
      </c>
      <c r="G30" s="52">
        <v>7.9417138182678828</v>
      </c>
      <c r="H30" s="52">
        <v>0</v>
      </c>
      <c r="I30" s="52">
        <v>0.71799999999999997</v>
      </c>
      <c r="J30" s="53">
        <v>0</v>
      </c>
      <c r="K30" s="53">
        <f t="shared" si="0"/>
        <v>63.030477528778349</v>
      </c>
      <c r="L30" s="52">
        <v>0.59254196439309914</v>
      </c>
    </row>
    <row r="31" spans="2:12" x14ac:dyDescent="0.2">
      <c r="B31" s="50">
        <v>27</v>
      </c>
      <c r="C31" s="54" t="s">
        <v>15</v>
      </c>
      <c r="D31" s="52">
        <v>2.3271999999999998E-4</v>
      </c>
      <c r="E31" s="52">
        <v>9.9366825233299996E-2</v>
      </c>
      <c r="F31" s="52">
        <v>2.5150872925963994</v>
      </c>
      <c r="G31" s="52">
        <v>0.21438103013279999</v>
      </c>
      <c r="H31" s="52">
        <v>0</v>
      </c>
      <c r="I31" s="52">
        <v>1.0629999999999999</v>
      </c>
      <c r="J31" s="53">
        <v>0</v>
      </c>
      <c r="K31" s="53">
        <f t="shared" si="0"/>
        <v>3.8920678679624992</v>
      </c>
      <c r="L31" s="52">
        <v>6.3547194266500004E-2</v>
      </c>
    </row>
    <row r="32" spans="2:12" x14ac:dyDescent="0.2">
      <c r="B32" s="50">
        <v>28</v>
      </c>
      <c r="C32" s="54" t="s">
        <v>65</v>
      </c>
      <c r="D32" s="52">
        <v>1.83050431332E-2</v>
      </c>
      <c r="E32" s="52">
        <v>1.7203958998999998E-3</v>
      </c>
      <c r="F32" s="52">
        <v>1.9662010102624334</v>
      </c>
      <c r="G32" s="52">
        <v>4.7848486932399986E-2</v>
      </c>
      <c r="H32" s="52">
        <v>0</v>
      </c>
      <c r="I32" s="52" t="s">
        <v>131</v>
      </c>
      <c r="J32" s="53">
        <v>0</v>
      </c>
      <c r="K32" s="53">
        <f t="shared" si="0"/>
        <v>2.0340749362279333</v>
      </c>
      <c r="L32" s="52">
        <v>4.3381460799800001E-2</v>
      </c>
    </row>
    <row r="33" spans="2:12" x14ac:dyDescent="0.2">
      <c r="B33" s="50">
        <v>29</v>
      </c>
      <c r="C33" s="54" t="s">
        <v>66</v>
      </c>
      <c r="D33" s="52">
        <v>5.6217864298311992</v>
      </c>
      <c r="E33" s="52">
        <v>3.7609349076985659</v>
      </c>
      <c r="F33" s="52">
        <v>32.013565708403846</v>
      </c>
      <c r="G33" s="52">
        <v>3.8328208187821065</v>
      </c>
      <c r="H33" s="52">
        <v>0</v>
      </c>
      <c r="I33" s="52">
        <v>0.20660000000000001</v>
      </c>
      <c r="J33" s="53">
        <v>0</v>
      </c>
      <c r="K33" s="53">
        <f t="shared" si="0"/>
        <v>45.435707864715717</v>
      </c>
      <c r="L33" s="52">
        <v>0.62602357939329989</v>
      </c>
    </row>
    <row r="34" spans="2:12" x14ac:dyDescent="0.2">
      <c r="B34" s="50">
        <v>30</v>
      </c>
      <c r="C34" s="54" t="s">
        <v>67</v>
      </c>
      <c r="D34" s="52">
        <v>12.63506189636129</v>
      </c>
      <c r="E34" s="52">
        <v>2.9297866701964006</v>
      </c>
      <c r="F34" s="52">
        <v>62.155317414372391</v>
      </c>
      <c r="G34" s="52">
        <v>7.5688710587626149</v>
      </c>
      <c r="H34" s="52">
        <v>0</v>
      </c>
      <c r="I34" s="52">
        <v>1.1282000000000001</v>
      </c>
      <c r="J34" s="53">
        <v>0</v>
      </c>
      <c r="K34" s="53">
        <f t="shared" si="0"/>
        <v>86.417237039692694</v>
      </c>
      <c r="L34" s="52">
        <v>1.091312055090901</v>
      </c>
    </row>
    <row r="35" spans="2:12" x14ac:dyDescent="0.2">
      <c r="B35" s="50">
        <v>31</v>
      </c>
      <c r="C35" s="51" t="s">
        <v>68</v>
      </c>
      <c r="D35" s="52">
        <v>0.34839965986660004</v>
      </c>
      <c r="E35" s="52">
        <v>0.34710172899989999</v>
      </c>
      <c r="F35" s="52">
        <v>0.95172012206319956</v>
      </c>
      <c r="G35" s="52">
        <v>0.20460749593220007</v>
      </c>
      <c r="H35" s="52">
        <v>0</v>
      </c>
      <c r="I35" s="52" t="s">
        <v>131</v>
      </c>
      <c r="J35" s="53">
        <v>0</v>
      </c>
      <c r="K35" s="53">
        <f t="shared" si="0"/>
        <v>1.8518290068618994</v>
      </c>
      <c r="L35" s="52">
        <v>6.4837345699500004E-2</v>
      </c>
    </row>
    <row r="36" spans="2:12" x14ac:dyDescent="0.2">
      <c r="B36" s="50">
        <v>32</v>
      </c>
      <c r="C36" s="54" t="s">
        <v>69</v>
      </c>
      <c r="D36" s="52">
        <v>40.787370445793741</v>
      </c>
      <c r="E36" s="52">
        <v>16.659422964261719</v>
      </c>
      <c r="F36" s="52">
        <v>89.412482298080889</v>
      </c>
      <c r="G36" s="52">
        <v>13.240113056034877</v>
      </c>
      <c r="H36" s="52">
        <v>0</v>
      </c>
      <c r="I36" s="52">
        <v>1.9424000000000001</v>
      </c>
      <c r="J36" s="53">
        <v>0</v>
      </c>
      <c r="K36" s="53">
        <f t="shared" si="0"/>
        <v>162.04178876417123</v>
      </c>
      <c r="L36" s="52">
        <v>2.0463251644637004</v>
      </c>
    </row>
    <row r="37" spans="2:12" x14ac:dyDescent="0.2">
      <c r="B37" s="50">
        <v>33</v>
      </c>
      <c r="C37" s="54" t="s">
        <v>114</v>
      </c>
      <c r="D37" s="52">
        <v>95.125866421645298</v>
      </c>
      <c r="E37" s="52">
        <v>7.8953743742699762</v>
      </c>
      <c r="F37" s="52">
        <v>101.08304512741562</v>
      </c>
      <c r="G37" s="52">
        <v>10.630402919606952</v>
      </c>
      <c r="H37" s="52">
        <v>0</v>
      </c>
      <c r="I37" s="52">
        <v>0.75749999999999995</v>
      </c>
      <c r="J37" s="53">
        <v>0</v>
      </c>
      <c r="K37" s="53">
        <f t="shared" si="0"/>
        <v>215.49218884293785</v>
      </c>
      <c r="L37" s="52">
        <v>1.6151164176816992</v>
      </c>
    </row>
    <row r="38" spans="2:12" x14ac:dyDescent="0.2">
      <c r="B38" s="50">
        <v>34</v>
      </c>
      <c r="C38" s="54" t="s">
        <v>70</v>
      </c>
      <c r="D38" s="52">
        <v>0.26036502789970001</v>
      </c>
      <c r="E38" s="52">
        <v>1.2449159099999999E-2</v>
      </c>
      <c r="F38" s="52">
        <v>4.2535653396301685</v>
      </c>
      <c r="G38" s="52">
        <v>1.9899481708634994</v>
      </c>
      <c r="H38" s="52">
        <v>0</v>
      </c>
      <c r="I38" s="52">
        <v>5.3600000000000002E-2</v>
      </c>
      <c r="J38" s="53">
        <v>0</v>
      </c>
      <c r="K38" s="53">
        <f t="shared" si="0"/>
        <v>6.5699276974933678</v>
      </c>
      <c r="L38" s="52">
        <v>6.6513090331999994E-3</v>
      </c>
    </row>
    <row r="39" spans="2:12" x14ac:dyDescent="0.2">
      <c r="B39" s="50">
        <v>35</v>
      </c>
      <c r="C39" s="54" t="s">
        <v>71</v>
      </c>
      <c r="D39" s="52">
        <v>28.9017609294214</v>
      </c>
      <c r="E39" s="52">
        <v>35.756005102285748</v>
      </c>
      <c r="F39" s="52">
        <v>202.20474274022811</v>
      </c>
      <c r="G39" s="52">
        <v>29.637455834623712</v>
      </c>
      <c r="H39" s="52">
        <v>0</v>
      </c>
      <c r="I39" s="52">
        <v>1.4032</v>
      </c>
      <c r="J39" s="53">
        <v>0</v>
      </c>
      <c r="K39" s="53">
        <f t="shared" si="0"/>
        <v>297.90316460655902</v>
      </c>
      <c r="L39" s="52">
        <v>1.7417828091417975</v>
      </c>
    </row>
    <row r="40" spans="2:12" x14ac:dyDescent="0.2">
      <c r="B40" s="50">
        <v>36</v>
      </c>
      <c r="C40" s="54" t="s">
        <v>72</v>
      </c>
      <c r="D40" s="52">
        <v>28.005083348465998</v>
      </c>
      <c r="E40" s="52">
        <v>2.6219158476657012</v>
      </c>
      <c r="F40" s="52">
        <v>14.251089806826515</v>
      </c>
      <c r="G40" s="52">
        <v>1.352907037528301</v>
      </c>
      <c r="H40" s="52">
        <v>0</v>
      </c>
      <c r="I40" s="52" t="s">
        <v>131</v>
      </c>
      <c r="J40" s="53">
        <v>0</v>
      </c>
      <c r="K40" s="53">
        <f t="shared" si="0"/>
        <v>46.230996040486517</v>
      </c>
      <c r="L40" s="52">
        <v>0.32925214909559963</v>
      </c>
    </row>
    <row r="41" spans="2:12" x14ac:dyDescent="0.2">
      <c r="B41" s="50">
        <v>37</v>
      </c>
      <c r="C41" s="54" t="s">
        <v>73</v>
      </c>
      <c r="D41" s="52">
        <v>40.503937838858967</v>
      </c>
      <c r="E41" s="52">
        <v>15.845854592646418</v>
      </c>
      <c r="F41" s="52">
        <v>132.06645111924112</v>
      </c>
      <c r="G41" s="52">
        <v>23.658952887003547</v>
      </c>
      <c r="H41" s="52">
        <v>0</v>
      </c>
      <c r="I41" s="52">
        <v>4.1823999999999995</v>
      </c>
      <c r="J41" s="53">
        <v>0</v>
      </c>
      <c r="K41" s="53">
        <f t="shared" si="0"/>
        <v>216.25759643775007</v>
      </c>
      <c r="L41" s="52">
        <v>3.1388341719528552</v>
      </c>
    </row>
    <row r="42" spans="2:12" s="59" customFormat="1" ht="15" x14ac:dyDescent="0.2">
      <c r="B42" s="49" t="s">
        <v>11</v>
      </c>
      <c r="C42" s="55"/>
      <c r="D42" s="56">
        <f t="shared" ref="D42:L42" si="1">SUM(D5:D41)</f>
        <v>1855.9129347322998</v>
      </c>
      <c r="E42" s="57">
        <f>SUM(E5:E41)</f>
        <v>382.3437130253327</v>
      </c>
      <c r="F42" s="57">
        <f t="shared" si="1"/>
        <v>2454.0812173487502</v>
      </c>
      <c r="G42" s="57">
        <f>SUM(G5:G41)</f>
        <v>307.40394603237138</v>
      </c>
      <c r="H42" s="58">
        <f t="shared" si="1"/>
        <v>0</v>
      </c>
      <c r="I42" s="58">
        <f t="shared" si="1"/>
        <v>68.573465807206205</v>
      </c>
      <c r="J42" s="58">
        <f t="shared" si="1"/>
        <v>0</v>
      </c>
      <c r="K42" s="58">
        <f t="shared" si="1"/>
        <v>5068.3152769459602</v>
      </c>
      <c r="L42" s="58">
        <f t="shared" si="1"/>
        <v>33.898535195399866</v>
      </c>
    </row>
    <row r="43" spans="2:12" x14ac:dyDescent="0.2">
      <c r="B43" s="48" t="s">
        <v>89</v>
      </c>
    </row>
    <row r="44" spans="2:12" x14ac:dyDescent="0.2">
      <c r="K44" s="60"/>
      <c r="L44" s="60"/>
    </row>
    <row r="45" spans="2:12" s="60" customFormat="1" x14ac:dyDescent="0.2"/>
    <row r="46" spans="2:12" s="60" customFormat="1" x14ac:dyDescent="0.2"/>
    <row r="47" spans="2:12" s="60" customFormat="1" x14ac:dyDescent="0.2"/>
    <row r="48" spans="2:12" x14ac:dyDescent="0.2">
      <c r="I48" s="60"/>
    </row>
    <row r="49" spans="9:9" x14ac:dyDescent="0.2">
      <c r="I49" s="60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Asmit Lodha</cp:lastModifiedBy>
  <cp:lastPrinted>2014-03-24T10:58:12Z</cp:lastPrinted>
  <dcterms:created xsi:type="dcterms:W3CDTF">2014-01-06T04:43:23Z</dcterms:created>
  <dcterms:modified xsi:type="dcterms:W3CDTF">2019-10-11T04:39:19Z</dcterms:modified>
</cp:coreProperties>
</file>